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2"/>
  </bookViews>
  <sheets>
    <sheet name="Лист3" sheetId="1" state="hidden" r:id="rId1"/>
    <sheet name="კრებსითი" sheetId="2" r:id="rId2"/>
    <sheet name="სამშენებლო სარემონტო სამუშაოები" sheetId="3" r:id="rId3"/>
    <sheet name="რ.ბ და ლით.კონსტრუქციები" sheetId="4" r:id="rId4"/>
    <sheet name="სარკოგაფის რ.ბ" sheetId="5" r:id="rId5"/>
    <sheet name="ეზოს კეთილმოწყობა" sheetId="6" r:id="rId6"/>
    <sheet name="ელ.სამონტაჟო" sheetId="7" r:id="rId7"/>
    <sheet name="გარე განათება" sheetId="8" r:id="rId8"/>
    <sheet name="წყალი,კანალიზაცია" sheetId="9" r:id="rId9"/>
    <sheet name="გათბობა გაგრილება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<sst xmlns="http://schemas.openxmlformats.org/spreadsheetml/2006/main" count="1705" uniqueCount="526">
  <si>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</si>
  <si>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</si>
  <si>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</si>
  <si>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</si>
  <si>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</si>
  <si>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</si>
  <si>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</si>
  <si>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</si>
  <si>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</si>
  <si>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</si>
  <si>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</si>
  <si>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</si>
  <si>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</si>
  <si>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</si>
  <si>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</si>
  <si>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</si>
  <si>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</si>
  <si>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</si>
  <si>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</si>
  <si>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</si>
  <si>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</si>
  <si>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</si>
  <si>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</si>
  <si>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</si>
  <si>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</si>
  <si>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</si>
  <si>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</si>
  <si>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</si>
  <si>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</si>
  <si>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</si>
  <si>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</si>
  <si>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</si>
  <si>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</si>
  <si>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</si>
  <si>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</si>
  <si>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</si>
  <si>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</si>
  <si>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</si>
  <si>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</si>
  <si>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</si>
  <si>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</si>
  <si>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</si>
  <si>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</si>
  <si>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</si>
  <si>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</si>
  <si>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</si>
  <si>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</si>
  <si>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</si>
  <si>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</si>
  <si>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</si>
  <si>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</si>
  <si>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</si>
  <si>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</si>
  <si>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</si>
  <si>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</si>
  <si>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</si>
  <si>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</si>
  <si>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</si>
  <si>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</si>
  <si>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</si>
  <si>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</si>
  <si>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</si>
  <si>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</si>
  <si>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</si>
  <si>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</si>
  <si>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</si>
  <si>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</si>
  <si>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</si>
  <si>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</si>
  <si>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</si>
  <si>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</si>
  <si>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</si>
  <si>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</si>
  <si>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</si>
  <si>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</si>
  <si>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</si>
  <si>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</si>
  <si>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</si>
  <si>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</si>
  <si>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</si>
  <si>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</si>
  <si>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</si>
  <si>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</si>
  <si>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</si>
  <si>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</si>
  <si>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</si>
  <si>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</si>
  <si>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</si>
  <si>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</si>
  <si>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</si>
  <si>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</si>
  <si>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</si>
  <si>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</si>
  <si>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</si>
  <si>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</si>
  <si>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</si>
  <si>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</si>
  <si>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</si>
  <si>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</si>
  <si>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</si>
  <si>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</si>
  <si>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</si>
  <si>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</si>
  <si>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</si>
  <si>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</si>
  <si>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</si>
  <si>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</si>
  <si>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</si>
  <si>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</si>
  <si>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</si>
  <si>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</si>
  <si>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</si>
  <si>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</si>
  <si>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</si>
  <si>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</si>
  <si>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</si>
  <si>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</si>
  <si>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</si>
  <si>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</si>
  <si>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</si>
  <si>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</si>
  <si>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</si>
  <si>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</si>
  <si>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</si>
  <si>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</si>
  <si>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</si>
  <si>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</si>
  <si>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</si>
  <si>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</si>
  <si>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5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</si>
  <si>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</si>
  <si>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</si>
  <si>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</si>
  <si>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</si>
  <si>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</si>
  <si>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</si>
  <si>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</si>
  <si>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</si>
  <si>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tona</t>
  </si>
  <si>
    <t>2</t>
  </si>
  <si>
    <t>m/sT</t>
  </si>
  <si>
    <t>wylis manqana</t>
  </si>
  <si>
    <t>100m3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</si>
  <si>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</si>
  <si>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</si>
  <si>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</si>
  <si>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</si>
  <si>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</si>
  <si>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</si>
  <si>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</si>
  <si>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gadaxurvis filis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</si>
  <si>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</si>
  <si>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</si>
  <si>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</si>
  <si>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</si>
  <si>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</si>
  <si>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</si>
  <si>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1000m3</t>
  </si>
  <si>
    <t xml:space="preserve">avtogreideri </t>
  </si>
  <si>
    <t>satkepni 18 t</t>
  </si>
  <si>
    <t>satkepni 5 t</t>
  </si>
  <si>
    <t>gruntis ukuCayra qvabulSi buldozeriT</t>
  </si>
  <si>
    <t>samSeneblo saremonto samuSaoebi</t>
  </si>
  <si>
    <t>betoni b-20</t>
  </si>
  <si>
    <t>buldozeri 180 kvt</t>
  </si>
  <si>
    <t>qviSa-cementis xsnari</t>
  </si>
  <si>
    <t>kg</t>
  </si>
  <si>
    <t xml:space="preserve">kedlis wyoba wvrili samSeneblo blokiT </t>
  </si>
  <si>
    <t>grunti</t>
  </si>
  <si>
    <t>fiTxi</t>
  </si>
  <si>
    <t>wyalemulsia saRebavi</t>
  </si>
  <si>
    <t>webocementi</t>
  </si>
  <si>
    <t>liTonis konstruqciis Rebva antikoroziuli saRebaviT</t>
  </si>
  <si>
    <t>antikoroziuli saRebavi</t>
  </si>
  <si>
    <t>r/betonis Wis Ziri</t>
  </si>
  <si>
    <t>r/betonis Wis Tavsaxuri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</si>
  <si>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</si>
  <si>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</si>
  <si>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</si>
  <si>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</si>
  <si>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</si>
  <si>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RorRi</t>
  </si>
  <si>
    <t>avtokranis momsaxureba</t>
  </si>
  <si>
    <t>qviSis sagebis mowyoba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</si>
  <si>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</si>
  <si>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</si>
  <si>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</si>
  <si>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</si>
  <si>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</si>
  <si>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</si>
  <si>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</si>
  <si>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>me-4 kategoriis yamiri gruntis damuSaveba eqskavatoriT datvirTva da gadana avtoTviTmclelebiT</t>
  </si>
  <si>
    <t xml:space="preserve">gruntis gatana avtoTviTmclelebiT nayarSi </t>
  </si>
  <si>
    <t>me-3 kategoriis yamiri gruntis damuSaveba eqskavatoriT adgilze dayriT 20 m manZilze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</si>
  <si>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</si>
  <si>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</si>
  <si>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</si>
  <si>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liTonis firfita 600*600*12</t>
  </si>
  <si>
    <t>faqt</t>
  </si>
  <si>
    <t>proeqt</t>
  </si>
  <si>
    <t>eleqtrodi</t>
  </si>
  <si>
    <t>avtoamwe</t>
  </si>
  <si>
    <t>liTonis mrgvali mili 400*12</t>
  </si>
  <si>
    <t>liTonis firfita 150*150*10</t>
  </si>
  <si>
    <t>lit</t>
  </si>
  <si>
    <t>SemogozviTi hidroizolaciis mowyoba</t>
  </si>
  <si>
    <t>Sromis xarji</t>
  </si>
  <si>
    <t>bitumis mastika</t>
  </si>
  <si>
    <t>sarkogafis r/betonis konstruqciebi</t>
  </si>
  <si>
    <t>komp</t>
  </si>
  <si>
    <t>kom</t>
  </si>
  <si>
    <t>monoliTuri rk/betonis kedlebis mowyoba b-25 betonisagan</t>
  </si>
  <si>
    <t>safuZvlis mowyoba xreSovani narevisagan sisqiT 30 sm</t>
  </si>
  <si>
    <t>xreSovani narevi</t>
  </si>
  <si>
    <t>c</t>
  </si>
  <si>
    <t>damWimi</t>
  </si>
  <si>
    <t>gruntis damuSaveba xeliT</t>
  </si>
  <si>
    <t>kompresori</t>
  </si>
  <si>
    <t>qviSis sawolis mowyoba molsadenebisaTvis</t>
  </si>
  <si>
    <t xml:space="preserve">qviSa </t>
  </si>
  <si>
    <t>liTonis damWeri salte 40*4</t>
  </si>
  <si>
    <t xml:space="preserve">    arxebis mowyoba sawvavis milsadenebisaTvis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</si>
  <si>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</si>
  <si>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</si>
  <si>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</si>
  <si>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</si>
  <si>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 xml:space="preserve">izoaluminis karebebis,fanjrebisa da vitrajebis Rirebuleba </t>
  </si>
  <si>
    <t>minis kari</t>
  </si>
  <si>
    <t>mdf-is karebi</t>
  </si>
  <si>
    <t>fasadi</t>
  </si>
  <si>
    <t>xaraCo</t>
  </si>
  <si>
    <t>"naSxefi"-is mowyoba fasadze da Rebva silikoniani saRebaviT</t>
  </si>
  <si>
    <t>pva</t>
  </si>
  <si>
    <t>cementi</t>
  </si>
  <si>
    <t>aluminis fexis sawmendis Rirebuleba da montaJi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</si>
  <si>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</si>
  <si>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</si>
  <si>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</si>
  <si>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</si>
  <si>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</si>
  <si>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</si>
  <si>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</si>
  <si>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</si>
  <si>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</si>
  <si>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</si>
  <si>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</si>
  <si>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</si>
  <si>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plasmasis fasonuri nawilebis mowyoba</t>
  </si>
  <si>
    <t>muxli 50</t>
  </si>
  <si>
    <t>muxli 100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</si>
  <si>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</si>
  <si>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</si>
  <si>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</si>
  <si>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</si>
  <si>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</si>
  <si>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>gare 'wyalis, kanalizaciisa da saniaRvre kanalizaciis qseli</t>
  </si>
  <si>
    <t xml:space="preserve">           wyali da kanalizacia</t>
  </si>
  <si>
    <t>me-4 kategoriis yamiri gruntis damuSaveba eqskavatoriT datvirTva da gatana avtoTviTmclelebiT</t>
  </si>
  <si>
    <r>
      <t xml:space="preserve">plasmasis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 civi wylis</t>
    </r>
  </si>
  <si>
    <t>kanalizaciis gofrirebuli plastmasis milebi</t>
  </si>
  <si>
    <t>wriuli r/betonis Webis mowyoba</t>
  </si>
  <si>
    <t>r/betonis Wa simaRliT 1 m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</si>
  <si>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</si>
  <si>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</si>
  <si>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</si>
  <si>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</si>
  <si>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</si>
  <si>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</si>
  <si>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</si>
  <si>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</si>
  <si>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</si>
  <si>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</si>
  <si>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</si>
  <si>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5*6 mm2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</si>
  <si>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</si>
  <si>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</si>
  <si>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</si>
  <si>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</si>
  <si>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</si>
  <si>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</si>
  <si>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</si>
  <si>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</si>
  <si>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</si>
  <si>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</si>
  <si>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</si>
  <si>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</si>
  <si>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saniaRvre cxaurebis mowyoba</t>
  </si>
  <si>
    <t>yamiri gruntis damuSaveba xeliT</t>
  </si>
  <si>
    <t>r/betonis arxebis mowyoba</t>
  </si>
  <si>
    <t>liTonis cxaurebis Rirebuleba da montaJi siganiT 30 sm (Sesasvleli da gamosasvleli)</t>
  </si>
  <si>
    <t>yinvagamZle webo cementi</t>
  </si>
  <si>
    <t>liTonis milkvadrati 40*40*3</t>
  </si>
  <si>
    <t>liTonis konstruqciebis Rebva antikoroziuli saRebaviT</t>
  </si>
  <si>
    <t>gare ganaTeba</t>
  </si>
  <si>
    <t>satkepni gluvi TviTmavali 18 ton.</t>
  </si>
  <si>
    <t>safuZvlis fenis mowyoba fraqciuli RorRiT (0-20mm.) sisqiT 20 sm</t>
  </si>
  <si>
    <t>liTonis avzis mowyoba</t>
  </si>
  <si>
    <t>liTonis furceli 6 mm</t>
  </si>
  <si>
    <t xml:space="preserve"> lokalur resursuli xarjTaRricxva # 1</t>
  </si>
  <si>
    <t xml:space="preserve"> lokalur resursuli xarjTaRricxva # 2</t>
  </si>
  <si>
    <t xml:space="preserve"> lokalur resursuli xarjTaRricxva # 3</t>
  </si>
  <si>
    <t>eleqtro wylis gamacxelebeli</t>
  </si>
  <si>
    <t>eleqtro wylis gamacxelebeli 100 lit (kompleqtSi)</t>
  </si>
  <si>
    <t>gamwovi ventiliatori</t>
  </si>
  <si>
    <t>ventiliatori</t>
  </si>
  <si>
    <t>monoliTuri rk/betonis wertilovani saZirkvlis mowyoba b-25 betonisagan (farduli)</t>
  </si>
  <si>
    <t xml:space="preserve"> lokalur resursuli xarjTaRricxva # 4</t>
  </si>
  <si>
    <t>lokalur resursuli xarjTaRricxva # 6</t>
  </si>
  <si>
    <t>zedmeti gruntis transportireba sanayaroze</t>
  </si>
  <si>
    <t>saburRi danadgari</t>
  </si>
  <si>
    <t xml:space="preserve">gruntis ukuCayra </t>
  </si>
  <si>
    <t>fardulis wertilovani saZirkvlis r/betonis konstruqciebi</t>
  </si>
  <si>
    <t xml:space="preserve">safuZvlis mowyoba xreSovani narevisagan 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</si>
  <si>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</si>
  <si>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</si>
  <si>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</si>
  <si>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60*40*3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</si>
  <si>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</si>
  <si>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</si>
  <si>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fardulis karkasis liTonis svetebis mowyoba</t>
  </si>
  <si>
    <t>sarkogafis Sevseba qviSiT</t>
  </si>
  <si>
    <t>qviSa 0,5</t>
  </si>
  <si>
    <t>liTonis rezervuaris montaJi sarkogafSi</t>
  </si>
  <si>
    <t>rezervuari (damkveTis)</t>
  </si>
  <si>
    <t>san.kvanZis kedlebis mopirkeTeba keramikuli filebiT</t>
  </si>
  <si>
    <t>keramogranitis fila (damkveTis katalogis mixedviT)</t>
  </si>
  <si>
    <t>Weris damuSaveba fiTxiT da Rebva Savi feris wyalemulsia saRebaviT (marketis Weri)</t>
  </si>
  <si>
    <t>kedlebisa da Weris damuSaveba fiTxiT da Rebva wyalemulsia saRebaviT (marketis Weris garda)</t>
  </si>
  <si>
    <t>kafe-marketis kedlebis mopirkeTeba aguriT</t>
  </si>
  <si>
    <t>webo-cementi</t>
  </si>
  <si>
    <t>aguri (damkveTis katalogis mixedviT)</t>
  </si>
  <si>
    <t>Savi feris aluminis karebebis,fanjrebisa da framugebis Rirebuleba da montaJi (mina paketiT)</t>
  </si>
  <si>
    <t xml:space="preserve">aluminis vitrajebis Rirebuleba </t>
  </si>
  <si>
    <t>mdfis kari (damkveTis katalogis mixedviT)</t>
  </si>
  <si>
    <t>aluminis fexis sawmendi 110*60</t>
  </si>
  <si>
    <t>fasadis kedlebis lesva qviSa-cementis xsnariT</t>
  </si>
  <si>
    <t>silikoniani saRebavi (damkveTis katalogis mixedviT)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</si>
  <si>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</si>
  <si>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</si>
  <si>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</si>
  <si>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</si>
  <si>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t>armatura a-3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</si>
  <si>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</si>
  <si>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</si>
  <si>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</si>
  <si>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</si>
  <si>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</si>
  <si>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</si>
  <si>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</si>
  <si>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</si>
  <si>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</si>
  <si>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</si>
  <si>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</si>
  <si>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</si>
  <si>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</si>
  <si>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</si>
  <si>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</si>
  <si>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damxmare masalebi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</si>
  <si>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</si>
  <si>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</si>
  <si>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</si>
  <si>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</si>
  <si>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</si>
  <si>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</si>
  <si>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betopanis fila 10mm</t>
  </si>
  <si>
    <t>sarezervuaro parkis SemoRobvis mowyoba betopanis filebiT</t>
  </si>
  <si>
    <t>liTonis milkvadrati 60*60*3</t>
  </si>
  <si>
    <t>liTonis kuTxovana 40*3 (karisaTvis)</t>
  </si>
  <si>
    <t>liTonis furceli 150*150*10</t>
  </si>
  <si>
    <t xml:space="preserve"> lokalur resursuli xarjTaRricxva # 8</t>
  </si>
  <si>
    <t>ofisis Sida el.samontaJo samuSaoebi</t>
  </si>
  <si>
    <t>Stefselis rozeti Savi feris (damkveTis katalogis mixedviT)</t>
  </si>
  <si>
    <t>CamrTveli erTklaviSiani Savi feris (damkveTis katalogis mixedviT)</t>
  </si>
  <si>
    <t xml:space="preserve">Sromis xarji </t>
  </si>
  <si>
    <t>4*4 mm2</t>
  </si>
  <si>
    <t>4*2,5 mm3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</si>
  <si>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</si>
  <si>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</si>
  <si>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</si>
  <si>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</si>
  <si>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>xelsabani sifoniTa da SemreviT (damkveTis katalogis mixedviT)</t>
  </si>
  <si>
    <t>unitazi Camrecxi avziT (damkveTis katalogis mixedviT)</t>
  </si>
  <si>
    <t>gruntis damuSaveba xeliT sakanalizacio da saniaRvre arxSi</t>
  </si>
  <si>
    <r>
      <t xml:space="preserve">gofrirebuli sakanalizacio mili </t>
    </r>
    <r>
      <rPr>
        <sz val="10"/>
        <rFont val="Cambria"/>
        <family val="1"/>
      </rPr>
      <t>D-160</t>
    </r>
  </si>
  <si>
    <t xml:space="preserve"> lokalur resursuli xarjTaRricxva # 7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</si>
  <si>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</si>
  <si>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</si>
  <si>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</si>
  <si>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</si>
  <si>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</si>
  <si>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</si>
  <si>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</si>
  <si>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</si>
  <si>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</si>
  <si>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2,2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</si>
  <si>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</si>
  <si>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</si>
  <si>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</si>
  <si>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</si>
  <si>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</si>
  <si>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</si>
  <si>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</si>
  <si>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</si>
  <si>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</si>
  <si>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</si>
  <si>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</si>
  <si>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</si>
  <si>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satransporto xarji</t>
  </si>
  <si>
    <t>zednadebi xarji xelfasze</t>
  </si>
  <si>
    <t>gagrileba gaTboba</t>
  </si>
  <si>
    <t xml:space="preserve">     daqvemdebarebaSi myofi avtogasamararTi sadguris samSeneblo-saremonto samuSaoebi</t>
  </si>
  <si>
    <t xml:space="preserve">mcxeTis municipaliteti, sof.misaqcielSis teritoriaze mdebare Sps "san petrolium jorjia"-s </t>
  </si>
  <si>
    <t>lokalur resursuli xarjTaRricxva # 5</t>
  </si>
  <si>
    <t>fardulis liTonis konstruqciebi</t>
  </si>
  <si>
    <t>xelis pnevmosatkepni</t>
  </si>
  <si>
    <t>gruntis damuSaveba xeliT ofisis miSenebis mosawyobaD</t>
  </si>
  <si>
    <t>ofisis miSenebis r/betonis konstruqciebi</t>
  </si>
  <si>
    <r>
      <t>armatura</t>
    </r>
    <r>
      <rPr>
        <sz val="10"/>
        <rFont val="Cambria"/>
        <family val="1"/>
      </rPr>
      <t xml:space="preserve"> A-3</t>
    </r>
    <r>
      <rPr>
        <sz val="10"/>
        <rFont val="AcadNusx"/>
        <family val="0"/>
      </rPr>
      <t xml:space="preserve"> (d-8mm)</t>
    </r>
  </si>
  <si>
    <t>sawvavis rezervuarebis Tavsaxuris mowyoba</t>
  </si>
  <si>
    <t>liTonis furceli 4 mm</t>
  </si>
  <si>
    <t>liTonis kuTxovana 50*5</t>
  </si>
  <si>
    <t>liTonis milkvadrati 40*20*2 (TavsaxurisaTvis)</t>
  </si>
  <si>
    <t>sawavis misaRebi liTonis Wisa da rezervuaris Tavsaxuris Rebva antikoroziuli saRebaviT</t>
  </si>
  <si>
    <t>monoliTuri r/betonis lenturi saZirkvlis mowyoba SemoRobisaTvis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</si>
  <si>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</si>
  <si>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</si>
  <si>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liTonis uJangavi bade</t>
  </si>
  <si>
    <t>SemoRobvis mowyoba betopanis filebiT liTonis karkasze (simaRliT 1,80m sami gverdi) Sesasvleli karis gaTvaliswinebiT</t>
  </si>
  <si>
    <t>SemoRobvis mowyoba uJangavi liTonis badiT (simaRliT 1,80m erTi gverdi)</t>
  </si>
  <si>
    <t>sarezervuaro parkamde misasvleli liTonis xidi</t>
  </si>
  <si>
    <t>xidis liTonis konstruqciebis Rirebuleba da montaJi</t>
  </si>
  <si>
    <t>liTonis ortesebri koWi #18</t>
  </si>
  <si>
    <t>liTonis milkvadrati 80*40*3</t>
  </si>
  <si>
    <t>liTonis furceli gofrirebuli 4mm</t>
  </si>
  <si>
    <t>monoliTuri r/betonis lenturi saZirkvlis mowyoba xidisaTvis</t>
  </si>
  <si>
    <t>Casatanebeli detalebi</t>
  </si>
  <si>
    <t>xidis liTonis moajiris mowyoba</t>
  </si>
  <si>
    <t>sademontaJo samuSaoebi</t>
  </si>
  <si>
    <t>avtokrani</t>
  </si>
  <si>
    <t>fardulis liTonis kolonebis demontaJi axali kolonebis montaJis Semdeg</t>
  </si>
  <si>
    <t>arsebuli kedlebis demontaJi</t>
  </si>
  <si>
    <t>arsebuli san.kvanZis furnituris demontaJi</t>
  </si>
  <si>
    <t>fardulis Sekiduli Weris denontaJi damkveTis mier mzidi konstruqciis vargisianobis dasadgenad (konstruqciis Semdgomi rekonstruqciis sakiTxi da moculoba dadgindes damkveTTan SeTanxmebiT)</t>
  </si>
  <si>
    <t>marketSi arsebuli avejis demontaJi, SefuTva da transportireba TbilisSi aeroportis dasaxlebaSi yofili "eko"-s bazaze</t>
  </si>
  <si>
    <t>polieTilenis firi</t>
  </si>
  <si>
    <t>SenobaSi arsebuli rezervuaris nawilovriv demontaJi</t>
  </si>
  <si>
    <t>arsebuli vitraJebisa da karebebis demontaJi</t>
  </si>
  <si>
    <t>arsebuli keramogranitis iatakis demontaJi</t>
  </si>
  <si>
    <t>arsebuli amstrongis Weris demontaJi</t>
  </si>
  <si>
    <t>arsebuli san.kvanZis kedlebis gasufTaveba keramikuli filebisagan</t>
  </si>
  <si>
    <t>arsebuli kedlebis gasufTaveba dazianebuli nalesisagan</t>
  </si>
  <si>
    <t>samSeneblo nagvis datvirTva avtoTviTmclelebze da gatana sanayaroze</t>
  </si>
  <si>
    <t>avtoTviTmcleli</t>
  </si>
  <si>
    <t>wvrili samSeneblo bloki 20*20*40</t>
  </si>
  <si>
    <t>fasadis kedlis wyoba wvrili samSeneblo blokiT (sisqiT 40 sm)</t>
  </si>
  <si>
    <t>wvrili samSeneblo bloki 10*20*40</t>
  </si>
  <si>
    <t xml:space="preserve">liTonis svetis mowyoba </t>
  </si>
  <si>
    <t>liTonis furceli 200*200*6</t>
  </si>
  <si>
    <t>saxva masala</t>
  </si>
  <si>
    <t>liTonis milkvadrati 120*120*4</t>
  </si>
  <si>
    <t>fasadis kedlis wyoba wvrili samSeneblo blokiT (sisqiT 20 sm)</t>
  </si>
  <si>
    <t>armirebuli moWimuli iatakis mowyoba qviSa-cementis xsnariT sisqiT 40mm (yofil sarezervuaro oTaxSi)</t>
  </si>
  <si>
    <t>serka "rabica"</t>
  </si>
  <si>
    <t>san.kvanZis kedlis mowyoba TabaSir-muyaos filebiT CasaSenebeli unitazisaTvis</t>
  </si>
  <si>
    <t>nestgamZle TabaSir-muyaos fila kompleqtSi</t>
  </si>
  <si>
    <t>liTonis milkvadrati 40*40*2</t>
  </si>
  <si>
    <t>san.kvanZis Weris mowyoba nestgamZle TabaSir-muyaos filebiT</t>
  </si>
  <si>
    <t>iataki momasworebeli fenis mowyoba qviSa-cementis xsnariT</t>
  </si>
  <si>
    <t>ketramogranitis plintusebis mowyoba (simaRliT 60 mm)</t>
  </si>
  <si>
    <t>minis uCarCoo karis Rirebuleba da montaJi</t>
  </si>
  <si>
    <t>Savi feris aluminis vitraJebis Rirebuleba da montaJi (10mm nawrTobi miniT)</t>
  </si>
  <si>
    <t>profilirebuli Tunuqi sisqiT 0.5mm</t>
  </si>
  <si>
    <t>TviTmWreli</t>
  </si>
  <si>
    <t>miSenebis saxuravis burulis mowyoba profilirebuli TunuqiT</t>
  </si>
  <si>
    <t xml:space="preserve">         'sademontaJo samuSaoebi</t>
  </si>
  <si>
    <t>fardulis qveS arsebuli filebis demontaJi</t>
  </si>
  <si>
    <t>danadgarebisa da inventaris transportireba TbilisSi aeroportis dasaxlebaSi yofili "eკo"-s bazaze (damkveTTan SeTanxmebiT)</t>
  </si>
  <si>
    <t>reisi</t>
  </si>
  <si>
    <t>betonis safaris mowyoba fardulis qveS</t>
  </si>
  <si>
    <t>gruntis damuSaveba da transportireba sanayareze r/betonis filis mosawyobad</t>
  </si>
  <si>
    <t>r/betonis (erTmamagi armirebiT) safaris mowyoba b-30 betonisagan (betonis mosaxexi danadgariT da daxerxviT)</t>
  </si>
  <si>
    <t>betoni b-30</t>
  </si>
  <si>
    <r>
      <t>betoni b-30</t>
    </r>
    <r>
      <rPr>
        <sz val="10"/>
        <rFont val="Cambria"/>
        <family val="1"/>
      </rPr>
      <t xml:space="preserve"> </t>
    </r>
  </si>
  <si>
    <t>liTonis kuTxovana 45*4</t>
  </si>
  <si>
    <t>liTonis kvadrati 40*40</t>
  </si>
  <si>
    <t>navTobdamWeri dispenseris kunZulis garSemo</t>
  </si>
  <si>
    <t>Sveleri #8</t>
  </si>
  <si>
    <t>sawvavis aparatebis arsebuli kunZulis demontaJi</t>
  </si>
  <si>
    <t xml:space="preserve">dizeli dispenserisa da fardulis demontaJi </t>
  </si>
  <si>
    <t>sawvavis mimRebis demontaJi</t>
  </si>
  <si>
    <t>betonis safaris demontaJi fardulis qveS</t>
  </si>
  <si>
    <t>arsebuli stelas kunZulis r/betonis kedlis nawilis demontaJi dapataravebis mizniT</t>
  </si>
  <si>
    <t>stelas kunZulis mowyoba</t>
  </si>
  <si>
    <t>kedlis damuSaveba fiTxiT da Rebva silikoniani saRebaviT</t>
  </si>
  <si>
    <t>silikoniani saRebavi (ruxi feris)</t>
  </si>
  <si>
    <t>fasadis fiTxi</t>
  </si>
  <si>
    <t>monoliTuri rk/betonis kedlis mowyoba b-25 betonisagan</t>
  </si>
  <si>
    <t>kunZulis nawilis Sevseba miwiT</t>
  </si>
  <si>
    <t>narCeni miwis masis datvirTva da transportireba sanayaroze</t>
  </si>
  <si>
    <t>betonis safaris mowyoba Senobis gverdiT</t>
  </si>
  <si>
    <t>safuZvlis fenis mowyoba fraqciuli RorRiT (0-20mm.) sisqiT 10 sm</t>
  </si>
  <si>
    <t>r/betonis (erTmamagi armirebiT) safaris mowyoba b-25 betonisagan sisqiT 100mm</t>
  </si>
  <si>
    <t>1*16 mm</t>
  </si>
  <si>
    <r>
      <t xml:space="preserve">qselis kabeli </t>
    </r>
    <r>
      <rPr>
        <sz val="10"/>
        <rFont val="Cambria"/>
        <family val="1"/>
      </rPr>
      <t>FTP CAT 5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</si>
  <si>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20 kvt</t>
    </r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</si>
  <si>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 (civi wylis)</t>
    </r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</si>
  <si>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 (civi wylis)</t>
    </r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</si>
  <si>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 (cxeli wylis wylis)</t>
    </r>
  </si>
  <si>
    <r>
      <t xml:space="preserve">plasmasis mili </t>
    </r>
    <r>
      <rPr>
        <sz val="10"/>
        <rFont val="Cambria"/>
        <family val="1"/>
      </rPr>
      <t xml:space="preserve">D-25 </t>
    </r>
    <r>
      <rPr>
        <sz val="10"/>
        <rFont val="AcadNusx"/>
        <family val="0"/>
      </rPr>
      <t>civi wylis</t>
    </r>
  </si>
  <si>
    <r>
      <t xml:space="preserve">plasmasis mili </t>
    </r>
    <r>
      <rPr>
        <sz val="10"/>
        <rFont val="Cambria"/>
        <family val="1"/>
      </rPr>
      <t xml:space="preserve">D-32 </t>
    </r>
    <r>
      <rPr>
        <sz val="10"/>
        <rFont val="AcadNusx"/>
        <family val="0"/>
      </rPr>
      <t>civi wylis</t>
    </r>
  </si>
  <si>
    <r>
      <t xml:space="preserve">plasmasis mili </t>
    </r>
    <r>
      <rPr>
        <sz val="10"/>
        <rFont val="Cambria"/>
        <family val="1"/>
      </rPr>
      <t xml:space="preserve">D-25 </t>
    </r>
    <r>
      <rPr>
        <sz val="10"/>
        <rFont val="AcadNusx"/>
        <family val="0"/>
      </rPr>
      <t>cxeli wylis</t>
    </r>
  </si>
  <si>
    <t>kanalizaciis plastmasis mili d=110mm</t>
  </si>
  <si>
    <r>
      <t xml:space="preserve">plasmasis sakanalizacio mili </t>
    </r>
    <r>
      <rPr>
        <sz val="10"/>
        <rFont val="Cambria"/>
        <family val="1"/>
      </rPr>
      <t>D-110</t>
    </r>
  </si>
  <si>
    <t>samkapi 110*50</t>
  </si>
  <si>
    <t>samkapi 50*50</t>
  </si>
  <si>
    <t>filtri wylis</t>
  </si>
  <si>
    <t>wylis filtri</t>
  </si>
  <si>
    <t>damxmare masala</t>
  </si>
  <si>
    <t xml:space="preserve">zedmeti gruntis datvirTva avtoTviTmclelebze </t>
  </si>
  <si>
    <t xml:space="preserve">       saventilacio gamwovi qseli</t>
  </si>
  <si>
    <t>g.m.</t>
  </si>
  <si>
    <t>milis damWeri xamuTi</t>
  </si>
  <si>
    <t>gamwovi (salaros zonaSi "hoTdogi"-is aparatTan)</t>
  </si>
  <si>
    <t>gamwovi (damkveTis katalogis mixedviT)</t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</si>
  <si>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110mm</t>
    </r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</si>
  <si>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110mm</t>
    </r>
  </si>
</sst>
</file>

<file path=xl/styles.xml><?xml version="1.0" encoding="utf-8"?>
<styleSheet xmlns="http://schemas.openxmlformats.org/spreadsheetml/2006/main">
  <numFmts count="6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8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b/>
      <sz val="10"/>
      <color indexed="10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b/>
      <sz val="10"/>
      <color rgb="FFFF0000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</cellStyleXfs>
  <cellXfs count="5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8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left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 quotePrefix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68" applyFont="1" applyBorder="1" applyAlignment="1">
      <alignment horizontal="left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left" vertical="center" wrapText="1"/>
    </xf>
    <xf numFmtId="2" fontId="7" fillId="0" borderId="12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7" fillId="33" borderId="12" xfId="68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8" applyNumberFormat="1" applyFont="1" applyFill="1" applyBorder="1" applyAlignment="1">
      <alignment horizontal="center" vertical="center"/>
      <protection/>
    </xf>
    <xf numFmtId="0" fontId="7" fillId="33" borderId="0" xfId="68" applyNumberFormat="1" applyFont="1" applyFill="1" applyBorder="1" applyAlignment="1">
      <alignment horizontal="center"/>
      <protection/>
    </xf>
    <xf numFmtId="0" fontId="7" fillId="33" borderId="12" xfId="69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7" fillId="33" borderId="11" xfId="68" applyFont="1" applyFill="1" applyBorder="1" applyAlignment="1">
      <alignment horizontal="center"/>
      <protection/>
    </xf>
    <xf numFmtId="0" fontId="11" fillId="33" borderId="13" xfId="74" applyFont="1" applyFill="1" applyBorder="1" applyAlignment="1">
      <alignment horizontal="center" vertical="center"/>
      <protection/>
    </xf>
    <xf numFmtId="0" fontId="7" fillId="33" borderId="13" xfId="70" applyFont="1" applyFill="1" applyBorder="1" applyAlignment="1">
      <alignment horizontal="center" vertical="center" wrapText="1"/>
      <protection/>
    </xf>
    <xf numFmtId="0" fontId="7" fillId="33" borderId="13" xfId="70" applyFont="1" applyFill="1" applyBorder="1" applyAlignment="1">
      <alignment horizontal="center" vertical="center"/>
      <protection/>
    </xf>
    <xf numFmtId="2" fontId="7" fillId="33" borderId="13" xfId="70" applyNumberFormat="1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4" xfId="69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/>
      <protection/>
    </xf>
    <xf numFmtId="0" fontId="6" fillId="33" borderId="17" xfId="74" applyFont="1" applyFill="1" applyBorder="1" applyAlignment="1">
      <alignment horizontal="left" vertic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5" xfId="70" applyFont="1" applyFill="1" applyBorder="1" applyAlignment="1">
      <alignment horizontal="center" vertical="center"/>
      <protection/>
    </xf>
    <xf numFmtId="2" fontId="6" fillId="33" borderId="15" xfId="70" applyNumberFormat="1" applyFont="1" applyFill="1" applyBorder="1" applyAlignment="1">
      <alignment horizontal="center" vertical="center"/>
      <protection/>
    </xf>
    <xf numFmtId="2" fontId="7" fillId="33" borderId="15" xfId="70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0" fontId="7" fillId="33" borderId="23" xfId="68" applyFont="1" applyFill="1" applyBorder="1" applyAlignment="1">
      <alignment horizontal="center"/>
      <protection/>
    </xf>
    <xf numFmtId="0" fontId="7" fillId="33" borderId="14" xfId="68" applyFont="1" applyFill="1" applyBorder="1" applyAlignment="1">
      <alignment horizontal="left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 wrapText="1"/>
      <protection/>
    </xf>
    <xf numFmtId="0" fontId="6" fillId="33" borderId="12" xfId="70" applyFont="1" applyFill="1" applyBorder="1" applyAlignment="1">
      <alignment horizontal="center" vertical="center"/>
      <protection/>
    </xf>
    <xf numFmtId="2" fontId="6" fillId="33" borderId="12" xfId="70" applyNumberFormat="1" applyFont="1" applyFill="1" applyBorder="1" applyAlignment="1">
      <alignment horizontal="center" vertical="center"/>
      <protection/>
    </xf>
    <xf numFmtId="2" fontId="7" fillId="33" borderId="12" xfId="70" applyNumberFormat="1" applyFont="1" applyFill="1" applyBorder="1" applyAlignment="1">
      <alignment horizontal="center" vertical="center"/>
      <protection/>
    </xf>
    <xf numFmtId="0" fontId="7" fillId="33" borderId="24" xfId="74" applyFont="1" applyFill="1" applyBorder="1" applyAlignment="1">
      <alignment horizontal="left" vertical="center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/>
      <protection/>
    </xf>
    <xf numFmtId="2" fontId="7" fillId="33" borderId="10" xfId="70" applyNumberFormat="1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6" fillId="33" borderId="14" xfId="74" applyFont="1" applyFill="1" applyBorder="1" applyAlignment="1">
      <alignment horizontal="left" vertical="center" wrapText="1"/>
      <protection/>
    </xf>
    <xf numFmtId="0" fontId="7" fillId="33" borderId="21" xfId="68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8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0" fontId="7" fillId="33" borderId="10" xfId="70" applyFont="1" applyFill="1" applyBorder="1" applyAlignment="1">
      <alignment horizontal="left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6" fillId="33" borderId="14" xfId="70" applyFont="1" applyFill="1" applyBorder="1" applyAlignment="1">
      <alignment horizontal="left"/>
      <protection/>
    </xf>
    <xf numFmtId="0" fontId="6" fillId="33" borderId="10" xfId="68" applyFont="1" applyFill="1" applyBorder="1" applyAlignment="1">
      <alignment horizontal="center" vertical="center"/>
      <protection/>
    </xf>
    <xf numFmtId="2" fontId="6" fillId="33" borderId="10" xfId="68" applyNumberFormat="1" applyFont="1" applyFill="1" applyBorder="1" applyAlignment="1">
      <alignment horizontal="center" vertical="center"/>
      <protection/>
    </xf>
    <xf numFmtId="0" fontId="7" fillId="33" borderId="14" xfId="70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7" fillId="33" borderId="12" xfId="68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97" fontId="12" fillId="33" borderId="12" xfId="43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2" fontId="53" fillId="0" borderId="12" xfId="0" applyNumberFormat="1" applyFont="1" applyBorder="1" applyAlignment="1">
      <alignment horizontal="center"/>
    </xf>
    <xf numFmtId="9" fontId="53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left" vertical="center"/>
    </xf>
    <xf numFmtId="2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9" fontId="54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left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7" fillId="0" borderId="16" xfId="0" applyNumberFormat="1" applyFont="1" applyBorder="1" applyAlignment="1" quotePrefix="1">
      <alignment horizontal="center" vertical="top" wrapText="1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33" borderId="10" xfId="69" applyFont="1" applyFill="1" applyBorder="1" applyAlignment="1">
      <alignment horizontal="center" vertical="center"/>
      <protection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left" vertical="top" wrapText="1"/>
    </xf>
    <xf numFmtId="0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 quotePrefix="1">
      <alignment horizontal="center" vertical="top" wrapText="1"/>
    </xf>
    <xf numFmtId="0" fontId="56" fillId="0" borderId="14" xfId="0" applyFont="1" applyBorder="1" applyAlignment="1" quotePrefix="1">
      <alignment horizontal="left" vertical="top" wrapText="1"/>
    </xf>
    <xf numFmtId="0" fontId="6" fillId="33" borderId="10" xfId="69" applyFont="1" applyFill="1" applyBorder="1" applyAlignment="1">
      <alignment horizontal="center" vertical="center"/>
      <protection/>
    </xf>
    <xf numFmtId="0" fontId="6" fillId="33" borderId="21" xfId="68" applyFont="1" applyFill="1" applyBorder="1" applyAlignment="1">
      <alignment horizontal="left" wrapText="1"/>
      <protection/>
    </xf>
    <xf numFmtId="0" fontId="6" fillId="33" borderId="21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 quotePrefix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 quotePrefix="1">
      <alignment horizontal="center" vertical="top" wrapText="1"/>
    </xf>
    <xf numFmtId="0" fontId="7" fillId="0" borderId="17" xfId="0" applyFont="1" applyBorder="1" applyAlignment="1" quotePrefix="1">
      <alignment horizontal="center" vertical="top" wrapText="1"/>
    </xf>
    <xf numFmtId="0" fontId="7" fillId="0" borderId="20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7" fillId="33" borderId="19" xfId="68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22" xfId="68" applyFont="1" applyFill="1" applyBorder="1" applyAlignment="1">
      <alignment horizontal="center"/>
      <protection/>
    </xf>
    <xf numFmtId="0" fontId="7" fillId="33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7" fillId="33" borderId="19" xfId="0" applyFont="1" applyFill="1" applyBorder="1" applyAlignment="1">
      <alignment horizontal="center" wrapText="1"/>
    </xf>
    <xf numFmtId="0" fontId="14" fillId="0" borderId="12" xfId="0" applyFont="1" applyBorder="1" applyAlignment="1">
      <alignment/>
    </xf>
    <xf numFmtId="2" fontId="7" fillId="0" borderId="23" xfId="0" applyNumberFormat="1" applyFont="1" applyBorder="1" applyAlignment="1" quotePrefix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11" fillId="33" borderId="13" xfId="70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center" vertical="top"/>
      <protection/>
    </xf>
    <xf numFmtId="0" fontId="6" fillId="33" borderId="12" xfId="68" applyFont="1" applyFill="1" applyBorder="1" applyAlignment="1">
      <alignment horizontal="left" vertical="top" wrapText="1"/>
      <protection/>
    </xf>
    <xf numFmtId="0" fontId="6" fillId="33" borderId="12" xfId="68" applyFont="1" applyFill="1" applyBorder="1" applyAlignment="1">
      <alignment horizontal="center" vertical="center"/>
      <protection/>
    </xf>
    <xf numFmtId="2" fontId="6" fillId="33" borderId="12" xfId="68" applyNumberFormat="1" applyFont="1" applyFill="1" applyBorder="1" applyAlignment="1">
      <alignment horizontal="center" vertic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0" fontId="7" fillId="33" borderId="23" xfId="70" applyFont="1" applyFill="1" applyBorder="1" applyAlignment="1">
      <alignment horizontal="center"/>
      <protection/>
    </xf>
    <xf numFmtId="0" fontId="7" fillId="33" borderId="15" xfId="70" applyFont="1" applyFill="1" applyBorder="1" applyAlignment="1">
      <alignment horizontal="center"/>
      <protection/>
    </xf>
    <xf numFmtId="0" fontId="6" fillId="33" borderId="12" xfId="65" applyFont="1" applyFill="1" applyBorder="1" applyAlignment="1">
      <alignment horizontal="left" vertical="top" wrapText="1"/>
      <protection/>
    </xf>
    <xf numFmtId="0" fontId="6" fillId="33" borderId="12" xfId="65" applyFont="1" applyFill="1" applyBorder="1" applyAlignment="1">
      <alignment horizontal="center" vertical="center" wrapText="1"/>
      <protection/>
    </xf>
    <xf numFmtId="2" fontId="6" fillId="33" borderId="12" xfId="65" applyNumberFormat="1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horizontal="center" vertical="center" wrapText="1"/>
      <protection/>
    </xf>
    <xf numFmtId="0" fontId="7" fillId="0" borderId="12" xfId="67" applyFont="1" applyBorder="1" applyAlignment="1">
      <alignment horizontal="left"/>
      <protection/>
    </xf>
    <xf numFmtId="2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0" borderId="13" xfId="0" applyFont="1" applyBorder="1" applyAlignment="1" quotePrefix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quotePrefix="1">
      <alignment horizontal="center" vertical="top" wrapText="1"/>
    </xf>
    <xf numFmtId="0" fontId="1" fillId="33" borderId="19" xfId="0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el.momaragebabenzo" xfId="67"/>
    <cellStyle name="Normal_sida kanalizaciadigomi" xfId="68"/>
    <cellStyle name="Normal_sida wyalsadeni 3" xfId="69"/>
    <cellStyle name="Normal_sida wyalsadeni_xarGaRricxva  remonti maisuraZis q.transp. sammarTvelos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  <cellStyle name="Обычный_SAN2008-I" xfId="7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629025" y="30765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07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6290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314825" y="30765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629025" y="3076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629025" y="3076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629025" y="3943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186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943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6290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186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314825" y="3943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629025" y="39433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186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629025" y="39433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3" name="Text Box 68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4" name="Text Box 69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5" name="Text Box 70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6" name="Text Box 71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7" name="Text Box 72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58" name="Text Box 73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59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60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61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62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163" name="Text Box 10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164" name="Text Box 11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165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166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167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168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169" name="Text Box 46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170" name="Text Box 43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1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2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3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4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5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76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7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7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79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80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1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2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3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4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5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186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8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8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89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90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1" name="Text Box 68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2" name="Text Box 69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3" name="Text Box 70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4" name="Text Box 71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5" name="Text Box 72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196" name="Text Box 73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9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9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199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00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01" name="Text Box 10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02" name="Text Box 11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03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04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05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06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07" name="Text Box 46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08" name="Text Box 43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09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0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1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2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3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4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1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1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1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1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19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20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21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22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23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24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2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2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2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2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29" name="Text Box 68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30" name="Text Box 69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31" name="Text Box 70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32" name="Text Box 71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33" name="Text Box 72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34" name="Text Box 73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3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3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37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38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39" name="Text Box 10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40" name="Text Box 11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41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42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43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44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45" name="Text Box 46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46" name="Text Box 43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47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48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49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0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1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2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53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54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5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5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7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8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59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60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61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62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63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64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6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6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67" name="Text Box 68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68" name="Text Box 69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69" name="Text Box 70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70" name="Text Box 71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71" name="Text Box 72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47625"/>
    <xdr:sp fLocksText="0">
      <xdr:nvSpPr>
        <xdr:cNvPr id="272" name="Text Box 73"/>
        <xdr:cNvSpPr txBox="1">
          <a:spLocks noChangeArrowheads="1"/>
        </xdr:cNvSpPr>
      </xdr:nvSpPr>
      <xdr:spPr>
        <a:xfrm>
          <a:off x="3629025" y="338137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73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74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75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76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77" name="Text Box 10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152</xdr:row>
      <xdr:rowOff>0</xdr:rowOff>
    </xdr:from>
    <xdr:ext cx="0" cy="161925"/>
    <xdr:sp fLocksText="0">
      <xdr:nvSpPr>
        <xdr:cNvPr id="278" name="Text Box 11"/>
        <xdr:cNvSpPr txBox="1">
          <a:spLocks noChangeArrowheads="1"/>
        </xdr:cNvSpPr>
      </xdr:nvSpPr>
      <xdr:spPr>
        <a:xfrm>
          <a:off x="1228725" y="3381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79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80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81" name="Text Box 65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161925"/>
    <xdr:sp fLocksText="0">
      <xdr:nvSpPr>
        <xdr:cNvPr id="282" name="Text Box 91"/>
        <xdr:cNvSpPr txBox="1">
          <a:spLocks noChangeArrowheads="1"/>
        </xdr:cNvSpPr>
      </xdr:nvSpPr>
      <xdr:spPr>
        <a:xfrm>
          <a:off x="36290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83" name="Text Box 46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85725" cy="161925"/>
    <xdr:sp fLocksText="0">
      <xdr:nvSpPr>
        <xdr:cNvPr id="284" name="Text Box 43"/>
        <xdr:cNvSpPr txBox="1">
          <a:spLocks noChangeArrowheads="1"/>
        </xdr:cNvSpPr>
      </xdr:nvSpPr>
      <xdr:spPr>
        <a:xfrm>
          <a:off x="4314825" y="33813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85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86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87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88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89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0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91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92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93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294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5" name="Text Box 68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6" name="Text Box 69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7" name="Text Box 70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8" name="Text Box 71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299" name="Text Box 72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66675"/>
    <xdr:sp fLocksText="0">
      <xdr:nvSpPr>
        <xdr:cNvPr id="300" name="Text Box 73"/>
        <xdr:cNvSpPr txBox="1">
          <a:spLocks noChangeArrowheads="1"/>
        </xdr:cNvSpPr>
      </xdr:nvSpPr>
      <xdr:spPr>
        <a:xfrm>
          <a:off x="3629025" y="338137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301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302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303" name="Text Box 46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152</xdr:row>
      <xdr:rowOff>0</xdr:rowOff>
    </xdr:from>
    <xdr:ext cx="85725" cy="28575"/>
    <xdr:sp fLocksText="0">
      <xdr:nvSpPr>
        <xdr:cNvPr id="304" name="Text Box 43"/>
        <xdr:cNvSpPr txBox="1">
          <a:spLocks noChangeArrowheads="1"/>
        </xdr:cNvSpPr>
      </xdr:nvSpPr>
      <xdr:spPr>
        <a:xfrm>
          <a:off x="3629025" y="338137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58" t="s">
        <v>20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1:14" ht="21.75" customHeight="1">
      <c r="A2" s="459" t="s">
        <v>21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60" t="s">
        <v>22</v>
      </c>
      <c r="M5" s="460"/>
      <c r="N5" s="460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</row>
    <row r="8" spans="1:14" ht="16.5">
      <c r="A8" s="461" t="s">
        <v>23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ht="16.5">
      <c r="A9" s="461" t="s">
        <v>24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16.5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</row>
    <row r="11" spans="1:14" ht="16.5">
      <c r="A11" s="458" t="s">
        <v>25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</row>
    <row r="12" spans="1:14" ht="16.5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</row>
    <row r="13" spans="1:14" ht="16.5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62" t="s">
        <v>27</v>
      </c>
      <c r="K16" s="462"/>
      <c r="L16" s="462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58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63" t="s">
        <v>28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61" t="s">
        <v>29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</row>
    <row r="24" spans="1:14" ht="16.5">
      <c r="A24" s="464"/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</row>
    <row r="25" spans="1:14" ht="16.5">
      <c r="A25" s="458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58" t="s">
        <v>30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</row>
    <row r="28" spans="1:14" ht="16.5">
      <c r="A28" s="458" t="s">
        <v>31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</row>
    <row r="29" spans="1:14" ht="16.5">
      <c r="A29" s="465" t="s">
        <v>32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</row>
    <row r="30" spans="1:14" ht="16.5">
      <c r="A30" s="465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</row>
    <row r="31" spans="1:14" ht="16.5">
      <c r="A31" s="467" t="s">
        <v>33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</row>
    <row r="32" spans="1:14" ht="16.5">
      <c r="A32" s="469" t="s">
        <v>34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</row>
    <row r="33" spans="1:14" ht="16.5">
      <c r="A33" s="470" t="s">
        <v>35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</row>
    <row r="34" spans="1:14" ht="16.5">
      <c r="A34" s="471" t="s">
        <v>36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</row>
    <row r="35" spans="1:14" ht="16.5">
      <c r="A35" s="471" t="s">
        <v>37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</row>
    <row r="36" spans="1:14" ht="16.5">
      <c r="A36" s="471" t="s">
        <v>38</v>
      </c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</row>
    <row r="37" spans="1:14" ht="16.5">
      <c r="A37" s="471" t="s">
        <v>39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</row>
    <row r="38" spans="1:14" ht="16.5">
      <c r="A38" s="469" t="s">
        <v>40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</row>
    <row r="39" spans="1:14" ht="16.5">
      <c r="A39" s="469" t="s">
        <v>41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7"/>
    </row>
    <row r="40" spans="1:14" ht="16.5">
      <c r="A40" s="469" t="s">
        <v>42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</row>
    <row r="41" spans="1:14" ht="16.5">
      <c r="A41" s="469" t="s">
        <v>43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</row>
    <row r="42" spans="1:14" ht="16.5">
      <c r="A42" s="469" t="s">
        <v>44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</row>
    <row r="43" spans="1:14" ht="16.5">
      <c r="A43" s="469" t="s">
        <v>45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</row>
    <row r="44" spans="1:14" ht="16.5">
      <c r="A44" s="472" t="s">
        <v>46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</row>
    <row r="45" spans="1:14" ht="16.5">
      <c r="A45" s="469" t="s">
        <v>47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</row>
    <row r="46" spans="1:14" ht="16.5">
      <c r="A46" s="473" t="s">
        <v>48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</row>
    <row r="47" spans="1:14" ht="16.5">
      <c r="A47" s="474" t="s">
        <v>49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</row>
    <row r="48" spans="1:14" ht="16.5">
      <c r="A48" s="475" t="s">
        <v>50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</row>
    <row r="49" spans="1:14" ht="16.5">
      <c r="A49" s="475" t="s">
        <v>51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</row>
    <row r="50" spans="1:14" ht="16.5">
      <c r="A50" s="475" t="s">
        <v>52</v>
      </c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</row>
    <row r="51" spans="1:14" ht="16.5">
      <c r="A51" s="475" t="s">
        <v>53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</row>
    <row r="52" spans="1:14" ht="16.5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</row>
    <row r="53" spans="1:14" ht="16.5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</row>
    <row r="54" spans="1:14" ht="16.5">
      <c r="A54" s="476" t="s">
        <v>54</v>
      </c>
      <c r="B54" s="476"/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77" t="s">
        <v>55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</row>
    <row r="61" spans="1:14" ht="16.5">
      <c r="A61" s="477" t="s">
        <v>56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</row>
    <row r="62" spans="1:14" ht="16.5">
      <c r="A62" s="479" t="s">
        <v>57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</row>
    <row r="63" spans="1:14" ht="16.5">
      <c r="A63" s="477" t="s">
        <v>58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</row>
    <row r="64" spans="1:14" ht="16.5">
      <c r="A64" s="477" t="s">
        <v>59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81" t="s">
        <v>60</v>
      </c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</row>
    <row r="67" spans="1:14" ht="16.5">
      <c r="A67" s="481" t="s">
        <v>61</v>
      </c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</row>
    <row r="68" spans="1:14" ht="16.5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</row>
    <row r="69" spans="1:14" ht="16.5">
      <c r="A69" s="459" t="s">
        <v>20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</row>
    <row r="70" spans="1:14" ht="16.5">
      <c r="A70" s="459" t="s">
        <v>21</v>
      </c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82" t="s">
        <v>62</v>
      </c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83" t="s">
        <v>63</v>
      </c>
      <c r="B74" s="486" t="s">
        <v>64</v>
      </c>
      <c r="C74" s="489" t="s">
        <v>65</v>
      </c>
      <c r="D74" s="490"/>
      <c r="E74" s="490"/>
      <c r="F74" s="490"/>
      <c r="G74" s="490"/>
      <c r="H74" s="490"/>
      <c r="I74" s="491"/>
      <c r="J74" s="489" t="s">
        <v>66</v>
      </c>
      <c r="K74" s="498"/>
      <c r="L74" s="498"/>
      <c r="M74" s="499"/>
      <c r="N74" s="486" t="s">
        <v>67</v>
      </c>
    </row>
    <row r="75" spans="1:14" ht="12.75">
      <c r="A75" s="484"/>
      <c r="B75" s="487"/>
      <c r="C75" s="492"/>
      <c r="D75" s="493"/>
      <c r="E75" s="493"/>
      <c r="F75" s="493"/>
      <c r="G75" s="493"/>
      <c r="H75" s="493"/>
      <c r="I75" s="494"/>
      <c r="J75" s="495"/>
      <c r="K75" s="496"/>
      <c r="L75" s="496"/>
      <c r="M75" s="497"/>
      <c r="N75" s="487"/>
    </row>
    <row r="76" spans="1:14" ht="12.75">
      <c r="A76" s="484"/>
      <c r="B76" s="487"/>
      <c r="C76" s="492"/>
      <c r="D76" s="493"/>
      <c r="E76" s="493"/>
      <c r="F76" s="493"/>
      <c r="G76" s="493"/>
      <c r="H76" s="493"/>
      <c r="I76" s="494"/>
      <c r="J76" s="486" t="s">
        <v>68</v>
      </c>
      <c r="K76" s="486" t="s">
        <v>69</v>
      </c>
      <c r="L76" s="486" t="s">
        <v>70</v>
      </c>
      <c r="M76" s="486" t="s">
        <v>71</v>
      </c>
      <c r="N76" s="487"/>
    </row>
    <row r="77" spans="1:14" ht="12.75">
      <c r="A77" s="484"/>
      <c r="B77" s="487"/>
      <c r="C77" s="492"/>
      <c r="D77" s="493"/>
      <c r="E77" s="493"/>
      <c r="F77" s="493"/>
      <c r="G77" s="493"/>
      <c r="H77" s="493"/>
      <c r="I77" s="494"/>
      <c r="J77" s="487"/>
      <c r="K77" s="487"/>
      <c r="L77" s="487"/>
      <c r="M77" s="487"/>
      <c r="N77" s="487"/>
    </row>
    <row r="78" spans="1:14" ht="12.75">
      <c r="A78" s="484"/>
      <c r="B78" s="487"/>
      <c r="C78" s="492"/>
      <c r="D78" s="493"/>
      <c r="E78" s="493"/>
      <c r="F78" s="493"/>
      <c r="G78" s="493"/>
      <c r="H78" s="493"/>
      <c r="I78" s="494"/>
      <c r="J78" s="487"/>
      <c r="K78" s="487"/>
      <c r="L78" s="487"/>
      <c r="M78" s="487"/>
      <c r="N78" s="487"/>
    </row>
    <row r="79" spans="1:14" ht="12.75">
      <c r="A79" s="484"/>
      <c r="B79" s="487"/>
      <c r="C79" s="492"/>
      <c r="D79" s="493"/>
      <c r="E79" s="493"/>
      <c r="F79" s="493"/>
      <c r="G79" s="493"/>
      <c r="H79" s="493"/>
      <c r="I79" s="494"/>
      <c r="J79" s="487"/>
      <c r="K79" s="487"/>
      <c r="L79" s="487"/>
      <c r="M79" s="487"/>
      <c r="N79" s="487"/>
    </row>
    <row r="80" spans="1:14" ht="12.75">
      <c r="A80" s="485"/>
      <c r="B80" s="488"/>
      <c r="C80" s="495"/>
      <c r="D80" s="496"/>
      <c r="E80" s="496"/>
      <c r="F80" s="496"/>
      <c r="G80" s="496"/>
      <c r="H80" s="496"/>
      <c r="I80" s="497"/>
      <c r="J80" s="488"/>
      <c r="K80" s="488"/>
      <c r="L80" s="488"/>
      <c r="M80" s="488"/>
      <c r="N80" s="488"/>
    </row>
    <row r="81" spans="1:14" ht="16.5">
      <c r="A81" s="12">
        <v>1</v>
      </c>
      <c r="B81" s="13">
        <v>2</v>
      </c>
      <c r="C81" s="500">
        <v>3</v>
      </c>
      <c r="D81" s="501"/>
      <c r="E81" s="501"/>
      <c r="F81" s="501"/>
      <c r="G81" s="501"/>
      <c r="H81" s="501"/>
      <c r="I81" s="502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503" t="s">
        <v>12</v>
      </c>
      <c r="D86" s="503"/>
      <c r="E86" s="503"/>
      <c r="F86" s="503"/>
      <c r="G86" s="503"/>
      <c r="H86" s="503"/>
      <c r="I86" s="503"/>
      <c r="J86" s="21"/>
      <c r="K86" s="21"/>
      <c r="L86" s="21"/>
      <c r="M86" s="21"/>
      <c r="N86" s="21"/>
    </row>
    <row r="87" spans="1:14" ht="16.5">
      <c r="A87" s="20"/>
      <c r="B87" s="21"/>
      <c r="C87" s="504" t="s">
        <v>13</v>
      </c>
      <c r="D87" s="505"/>
      <c r="E87" s="505"/>
      <c r="F87" s="505"/>
      <c r="G87" s="505"/>
      <c r="H87" s="505"/>
      <c r="I87" s="506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86">
        <v>9</v>
      </c>
      <c r="B114" s="507"/>
      <c r="C114" s="507" t="s">
        <v>95</v>
      </c>
      <c r="D114" s="509"/>
      <c r="E114" s="509"/>
      <c r="F114" s="509"/>
      <c r="G114" s="509"/>
      <c r="H114" s="509"/>
      <c r="I114" s="510"/>
      <c r="J114" s="513">
        <f>J112*1.5%</f>
        <v>12204.664076406243</v>
      </c>
      <c r="K114" s="513"/>
      <c r="L114" s="507"/>
      <c r="M114" s="513"/>
      <c r="N114" s="515">
        <f>J114+K114</f>
        <v>12204.664076406243</v>
      </c>
    </row>
    <row r="115" spans="1:14" ht="12.75">
      <c r="A115" s="488"/>
      <c r="B115" s="508"/>
      <c r="C115" s="508"/>
      <c r="D115" s="511"/>
      <c r="E115" s="511"/>
      <c r="F115" s="511"/>
      <c r="G115" s="511"/>
      <c r="H115" s="511"/>
      <c r="I115" s="512"/>
      <c r="J115" s="514"/>
      <c r="K115" s="514"/>
      <c r="L115" s="508"/>
      <c r="M115" s="514"/>
      <c r="N115" s="516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503" t="s">
        <v>98</v>
      </c>
      <c r="D118" s="503"/>
      <c r="E118" s="503"/>
      <c r="F118" s="503"/>
      <c r="G118" s="503"/>
      <c r="H118" s="503"/>
      <c r="I118" s="503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503" t="s">
        <v>17</v>
      </c>
      <c r="D119" s="503"/>
      <c r="E119" s="503"/>
      <c r="F119" s="503"/>
      <c r="G119" s="503"/>
      <c r="H119" s="503"/>
      <c r="I119" s="503"/>
      <c r="J119" s="43"/>
      <c r="K119" s="38"/>
      <c r="L119" s="38"/>
      <c r="M119" s="41"/>
      <c r="N119" s="11"/>
    </row>
    <row r="120" spans="1:14" ht="12.75">
      <c r="A120" s="489">
        <v>10</v>
      </c>
      <c r="B120" s="507"/>
      <c r="C120" s="507" t="s">
        <v>99</v>
      </c>
      <c r="D120" s="517"/>
      <c r="E120" s="517"/>
      <c r="F120" s="517"/>
      <c r="G120" s="517"/>
      <c r="H120" s="517"/>
      <c r="I120" s="518"/>
      <c r="J120" s="513">
        <f>J118*0.4%</f>
        <v>3303.39574334729</v>
      </c>
      <c r="K120" s="513"/>
      <c r="L120" s="507"/>
      <c r="M120" s="513"/>
      <c r="N120" s="515">
        <f>J120+K120</f>
        <v>3303.39574334729</v>
      </c>
    </row>
    <row r="121" spans="1:14" ht="12.75">
      <c r="A121" s="495"/>
      <c r="B121" s="508"/>
      <c r="C121" s="508"/>
      <c r="D121" s="511"/>
      <c r="E121" s="511"/>
      <c r="F121" s="511"/>
      <c r="G121" s="511"/>
      <c r="H121" s="511"/>
      <c r="I121" s="512"/>
      <c r="J121" s="514"/>
      <c r="K121" s="514"/>
      <c r="L121" s="508"/>
      <c r="M121" s="514"/>
      <c r="N121" s="516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503" t="s">
        <v>101</v>
      </c>
      <c r="D123" s="503"/>
      <c r="E123" s="503"/>
      <c r="F123" s="503"/>
      <c r="G123" s="503"/>
      <c r="H123" s="503"/>
      <c r="I123" s="503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19" t="s">
        <v>103</v>
      </c>
      <c r="D126" s="520"/>
      <c r="E126" s="520"/>
      <c r="F126" s="520"/>
      <c r="G126" s="520"/>
      <c r="H126" s="520"/>
      <c r="I126" s="521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503" t="s">
        <v>104</v>
      </c>
      <c r="D127" s="503"/>
      <c r="E127" s="503"/>
      <c r="F127" s="503"/>
      <c r="G127" s="503"/>
      <c r="H127" s="503"/>
      <c r="I127" s="503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503" t="s">
        <v>105</v>
      </c>
      <c r="D128" s="503"/>
      <c r="E128" s="503"/>
      <c r="F128" s="503"/>
      <c r="G128" s="503"/>
      <c r="H128" s="503"/>
      <c r="I128" s="503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19" t="s">
        <v>109</v>
      </c>
      <c r="D134" s="520"/>
      <c r="E134" s="520"/>
      <c r="F134" s="520"/>
      <c r="G134" s="520"/>
      <c r="H134" s="520"/>
      <c r="I134" s="521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503" t="s">
        <v>112</v>
      </c>
      <c r="D137" s="503"/>
      <c r="E137" s="503"/>
      <c r="F137" s="503"/>
      <c r="G137" s="503"/>
      <c r="H137" s="503"/>
      <c r="I137" s="503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22" t="s">
        <v>113</v>
      </c>
      <c r="D138" s="523"/>
      <c r="E138" s="523"/>
      <c r="F138" s="523"/>
      <c r="G138" s="523"/>
      <c r="H138" s="523"/>
      <c r="I138" s="524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503" t="s">
        <v>6</v>
      </c>
      <c r="D141" s="503"/>
      <c r="E141" s="503"/>
      <c r="F141" s="503"/>
      <c r="G141" s="503"/>
      <c r="H141" s="503"/>
      <c r="I141" s="503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25"/>
      <c r="B143" s="525"/>
      <c r="C143" s="526" t="s">
        <v>116</v>
      </c>
      <c r="D143" s="527"/>
      <c r="E143" s="527"/>
      <c r="F143" s="527"/>
      <c r="G143" s="527"/>
      <c r="H143" s="527"/>
      <c r="I143" s="528"/>
      <c r="J143" s="515">
        <f>J141+J142</f>
        <v>1007751.7438025384</v>
      </c>
      <c r="K143" s="535"/>
      <c r="L143" s="535"/>
      <c r="M143" s="537">
        <f>M141+M142</f>
        <v>33642.984973090264</v>
      </c>
      <c r="N143" s="537">
        <f>N141+N142</f>
        <v>1041394.7287756285</v>
      </c>
    </row>
    <row r="144" spans="1:14" ht="12.75">
      <c r="A144" s="508"/>
      <c r="B144" s="508"/>
      <c r="C144" s="529"/>
      <c r="D144" s="530"/>
      <c r="E144" s="530"/>
      <c r="F144" s="530"/>
      <c r="G144" s="530"/>
      <c r="H144" s="530"/>
      <c r="I144" s="531"/>
      <c r="J144" s="534"/>
      <c r="K144" s="536"/>
      <c r="L144" s="536"/>
      <c r="M144" s="538"/>
      <c r="N144" s="538"/>
    </row>
    <row r="145" spans="1:14" ht="16.5">
      <c r="A145" s="20"/>
      <c r="B145" s="31"/>
      <c r="C145" s="539" t="s">
        <v>117</v>
      </c>
      <c r="D145" s="539"/>
      <c r="E145" s="539"/>
      <c r="F145" s="539"/>
      <c r="G145" s="539"/>
      <c r="H145" s="539"/>
      <c r="I145" s="539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63" t="s">
        <v>118</v>
      </c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</row>
    <row r="148" spans="1:14" ht="16.5">
      <c r="A148" s="532"/>
      <c r="B148" s="532"/>
      <c r="C148" s="532"/>
      <c r="D148" s="532"/>
      <c r="E148" s="532"/>
      <c r="F148" s="532"/>
      <c r="G148" s="532"/>
      <c r="H148" s="532"/>
      <c r="I148" s="532"/>
      <c r="J148" s="532"/>
      <c r="K148" s="532"/>
      <c r="L148" s="532"/>
      <c r="M148" s="532"/>
      <c r="N148" s="532"/>
    </row>
    <row r="149" spans="1:14" ht="16.5">
      <c r="A149" s="464" t="s">
        <v>119</v>
      </c>
      <c r="B149" s="464"/>
      <c r="C149" s="464"/>
      <c r="D149" s="464"/>
      <c r="E149" s="464"/>
      <c r="F149" s="464"/>
      <c r="G149" s="464"/>
      <c r="H149" s="464"/>
      <c r="I149" s="464"/>
      <c r="J149" s="464"/>
      <c r="K149" s="464"/>
      <c r="L149" s="464"/>
      <c r="M149" s="464"/>
      <c r="N149" s="464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33"/>
      <c r="B151" s="533"/>
      <c r="C151" s="533"/>
      <c r="D151" s="533"/>
      <c r="E151" s="533"/>
      <c r="F151" s="533"/>
      <c r="G151" s="533"/>
      <c r="H151" s="533"/>
      <c r="I151" s="533"/>
      <c r="J151" s="533"/>
      <c r="K151" s="533"/>
      <c r="L151" s="533"/>
      <c r="M151" s="533"/>
      <c r="N151" s="533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21">
      <selection activeCell="K18" sqref="K18"/>
    </sheetView>
  </sheetViews>
  <sheetFormatPr defaultColWidth="8.75390625" defaultRowHeight="12.75"/>
  <cols>
    <col min="1" max="1" width="4.25390625" style="66" customWidth="1"/>
    <col min="2" max="2" width="52.375" style="66" customWidth="1"/>
    <col min="3" max="3" width="10.875" style="66" customWidth="1"/>
    <col min="4" max="4" width="8.75390625" style="66" customWidth="1"/>
    <col min="5" max="5" width="11.00390625" style="66" customWidth="1"/>
    <col min="6" max="6" width="8.875" style="66" customWidth="1"/>
    <col min="7" max="7" width="11.75390625" style="66" customWidth="1"/>
    <col min="8" max="8" width="9.125" style="66" customWidth="1"/>
    <col min="9" max="9" width="13.875" style="66" customWidth="1"/>
    <col min="10" max="10" width="12.875" style="66" customWidth="1"/>
    <col min="11" max="16384" width="8.75390625" style="66" customWidth="1"/>
  </cols>
  <sheetData>
    <row r="2" spans="2:11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</row>
    <row r="3" spans="2:11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</row>
    <row r="4" spans="2:9" ht="16.5" customHeight="1">
      <c r="B4" s="150"/>
      <c r="C4" s="150"/>
      <c r="D4" s="150"/>
      <c r="E4" s="150"/>
      <c r="F4" s="150"/>
      <c r="G4" s="150"/>
      <c r="H4" s="150"/>
      <c r="I4" s="67"/>
    </row>
    <row r="5" spans="2:9" ht="21" customHeight="1">
      <c r="B5" s="67"/>
      <c r="C5" s="65" t="s">
        <v>369</v>
      </c>
      <c r="D5" s="65"/>
      <c r="E5" s="65"/>
      <c r="F5" s="65"/>
      <c r="G5" s="65"/>
      <c r="H5" s="67"/>
      <c r="I5" s="67"/>
    </row>
    <row r="6" spans="2:9" ht="18.75" customHeight="1">
      <c r="B6" s="67"/>
      <c r="C6" s="67" t="s">
        <v>385</v>
      </c>
      <c r="D6" s="67"/>
      <c r="E6" s="67"/>
      <c r="F6" s="67"/>
      <c r="G6" s="67"/>
      <c r="H6" s="67"/>
      <c r="I6" s="67"/>
    </row>
    <row r="7" spans="2:9" ht="16.5" customHeight="1">
      <c r="B7" s="67"/>
      <c r="C7" s="67"/>
      <c r="D7" s="67"/>
      <c r="E7" s="67"/>
      <c r="F7" s="67"/>
      <c r="G7" s="67"/>
      <c r="H7" s="67"/>
      <c r="I7" s="67"/>
    </row>
    <row r="8" spans="1:9" ht="13.5">
      <c r="A8" s="70"/>
      <c r="B8" s="70"/>
      <c r="C8" s="70"/>
      <c r="D8" s="70"/>
      <c r="E8" s="70"/>
      <c r="F8" s="70"/>
      <c r="G8" s="70"/>
      <c r="H8" s="70"/>
      <c r="I8" s="70"/>
    </row>
    <row r="9" spans="1:9" ht="42.75" customHeight="1">
      <c r="A9" s="569" t="s">
        <v>386</v>
      </c>
      <c r="B9" s="569" t="s">
        <v>387</v>
      </c>
      <c r="C9" s="569" t="s">
        <v>388</v>
      </c>
      <c r="D9" s="569" t="s">
        <v>389</v>
      </c>
      <c r="E9" s="571" t="s">
        <v>3</v>
      </c>
      <c r="F9" s="571"/>
      <c r="G9" s="572" t="s">
        <v>390</v>
      </c>
      <c r="H9" s="573"/>
      <c r="I9" s="569" t="s">
        <v>5</v>
      </c>
    </row>
    <row r="10" spans="1:9" ht="51" customHeight="1">
      <c r="A10" s="570"/>
      <c r="B10" s="570"/>
      <c r="C10" s="570"/>
      <c r="D10" s="570"/>
      <c r="E10" s="386" t="s">
        <v>391</v>
      </c>
      <c r="F10" s="386" t="s">
        <v>6</v>
      </c>
      <c r="G10" s="386" t="s">
        <v>391</v>
      </c>
      <c r="H10" s="386" t="s">
        <v>6</v>
      </c>
      <c r="I10" s="570"/>
    </row>
    <row r="11" spans="1:9" ht="15" customHeight="1">
      <c r="A11" s="387">
        <v>1</v>
      </c>
      <c r="B11" s="437" t="s">
        <v>504</v>
      </c>
      <c r="C11" s="387" t="s">
        <v>392</v>
      </c>
      <c r="D11" s="387">
        <v>1</v>
      </c>
      <c r="E11" s="389"/>
      <c r="F11" s="389">
        <f>D11*E11</f>
        <v>0</v>
      </c>
      <c r="G11" s="389"/>
      <c r="H11" s="389">
        <f>G11*D11</f>
        <v>0</v>
      </c>
      <c r="I11" s="389">
        <f>H11+F11</f>
        <v>0</v>
      </c>
    </row>
    <row r="12" spans="1:9" ht="15" customHeight="1">
      <c r="A12" s="387">
        <v>2</v>
      </c>
      <c r="B12" s="388" t="s">
        <v>393</v>
      </c>
      <c r="C12" s="387" t="s">
        <v>392</v>
      </c>
      <c r="D12" s="387">
        <v>2</v>
      </c>
      <c r="E12" s="389"/>
      <c r="F12" s="389">
        <f>D12*E12</f>
        <v>0</v>
      </c>
      <c r="G12" s="389"/>
      <c r="H12" s="389">
        <f>G12*D12</f>
        <v>0</v>
      </c>
      <c r="I12" s="389">
        <f>H12+F12</f>
        <v>0</v>
      </c>
    </row>
    <row r="13" spans="1:9" ht="15" customHeight="1">
      <c r="A13" s="387">
        <v>3</v>
      </c>
      <c r="B13" s="388" t="s">
        <v>394</v>
      </c>
      <c r="C13" s="387" t="s">
        <v>392</v>
      </c>
      <c r="D13" s="387">
        <v>3</v>
      </c>
      <c r="E13" s="389"/>
      <c r="F13" s="389">
        <f>D13*E13</f>
        <v>0</v>
      </c>
      <c r="G13" s="389"/>
      <c r="H13" s="389">
        <f>G13*D13</f>
        <v>0</v>
      </c>
      <c r="I13" s="389">
        <f>H13+F13</f>
        <v>0</v>
      </c>
    </row>
    <row r="14" spans="1:9" ht="15" customHeight="1">
      <c r="A14" s="387">
        <v>4</v>
      </c>
      <c r="B14" s="388" t="s">
        <v>395</v>
      </c>
      <c r="C14" s="387" t="s">
        <v>392</v>
      </c>
      <c r="D14" s="387">
        <v>1</v>
      </c>
      <c r="E14" s="389"/>
      <c r="F14" s="389">
        <f aca="true" t="shared" si="0" ref="F14:F26">D14*E14</f>
        <v>0</v>
      </c>
      <c r="G14" s="389"/>
      <c r="H14" s="389">
        <f aca="true" t="shared" si="1" ref="H14:H24">G14*D14</f>
        <v>0</v>
      </c>
      <c r="I14" s="389">
        <f aca="true" t="shared" si="2" ref="I14:I26">H14+F14</f>
        <v>0</v>
      </c>
    </row>
    <row r="15" spans="1:9" ht="15" customHeight="1">
      <c r="A15" s="387">
        <v>5</v>
      </c>
      <c r="B15" s="388" t="s">
        <v>396</v>
      </c>
      <c r="C15" s="387" t="s">
        <v>124</v>
      </c>
      <c r="D15" s="387">
        <v>80</v>
      </c>
      <c r="E15" s="389"/>
      <c r="F15" s="389">
        <f t="shared" si="0"/>
        <v>0</v>
      </c>
      <c r="G15" s="389"/>
      <c r="H15" s="389">
        <f t="shared" si="1"/>
        <v>0</v>
      </c>
      <c r="I15" s="389">
        <f t="shared" si="2"/>
        <v>0</v>
      </c>
    </row>
    <row r="16" spans="1:9" ht="15" customHeight="1">
      <c r="A16" s="387">
        <v>6</v>
      </c>
      <c r="B16" s="388" t="s">
        <v>397</v>
      </c>
      <c r="C16" s="387" t="s">
        <v>124</v>
      </c>
      <c r="D16" s="387">
        <v>25</v>
      </c>
      <c r="E16" s="389"/>
      <c r="F16" s="389">
        <f t="shared" si="0"/>
        <v>0</v>
      </c>
      <c r="G16" s="389"/>
      <c r="H16" s="389">
        <f t="shared" si="1"/>
        <v>0</v>
      </c>
      <c r="I16" s="389">
        <f t="shared" si="2"/>
        <v>0</v>
      </c>
    </row>
    <row r="17" spans="1:9" ht="15" customHeight="1">
      <c r="A17" s="387">
        <v>7</v>
      </c>
      <c r="B17" s="388" t="s">
        <v>398</v>
      </c>
      <c r="C17" s="387" t="s">
        <v>124</v>
      </c>
      <c r="D17" s="387">
        <v>5</v>
      </c>
      <c r="E17" s="389"/>
      <c r="F17" s="389">
        <f t="shared" si="0"/>
        <v>0</v>
      </c>
      <c r="G17" s="389"/>
      <c r="H17" s="389">
        <f t="shared" si="1"/>
        <v>0</v>
      </c>
      <c r="I17" s="389">
        <f t="shared" si="2"/>
        <v>0</v>
      </c>
    </row>
    <row r="18" spans="1:9" ht="15" customHeight="1">
      <c r="A18" s="387">
        <v>9</v>
      </c>
      <c r="B18" s="388" t="s">
        <v>399</v>
      </c>
      <c r="C18" s="387" t="s">
        <v>124</v>
      </c>
      <c r="D18" s="387">
        <v>22</v>
      </c>
      <c r="E18" s="389"/>
      <c r="F18" s="389">
        <f t="shared" si="0"/>
        <v>0</v>
      </c>
      <c r="G18" s="389"/>
      <c r="H18" s="389">
        <f t="shared" si="1"/>
        <v>0</v>
      </c>
      <c r="I18" s="389">
        <f t="shared" si="2"/>
        <v>0</v>
      </c>
    </row>
    <row r="19" spans="1:9" ht="15" customHeight="1">
      <c r="A19" s="387">
        <v>10</v>
      </c>
      <c r="B19" s="388" t="s">
        <v>400</v>
      </c>
      <c r="C19" s="387" t="s">
        <v>124</v>
      </c>
      <c r="D19" s="387">
        <v>24</v>
      </c>
      <c r="E19" s="389"/>
      <c r="F19" s="389">
        <f t="shared" si="0"/>
        <v>0</v>
      </c>
      <c r="G19" s="389"/>
      <c r="H19" s="389">
        <f t="shared" si="1"/>
        <v>0</v>
      </c>
      <c r="I19" s="389">
        <f t="shared" si="2"/>
        <v>0</v>
      </c>
    </row>
    <row r="20" spans="1:9" ht="15" customHeight="1">
      <c r="A20" s="387">
        <v>11</v>
      </c>
      <c r="B20" s="388" t="s">
        <v>401</v>
      </c>
      <c r="C20" s="387" t="s">
        <v>124</v>
      </c>
      <c r="D20" s="387">
        <v>34</v>
      </c>
      <c r="E20" s="389"/>
      <c r="F20" s="389">
        <f t="shared" si="0"/>
        <v>0</v>
      </c>
      <c r="G20" s="389"/>
      <c r="H20" s="389">
        <f t="shared" si="1"/>
        <v>0</v>
      </c>
      <c r="I20" s="389">
        <f t="shared" si="2"/>
        <v>0</v>
      </c>
    </row>
    <row r="21" spans="1:9" ht="15" customHeight="1">
      <c r="A21" s="387">
        <v>12</v>
      </c>
      <c r="B21" s="388" t="s">
        <v>402</v>
      </c>
      <c r="C21" s="387" t="s">
        <v>124</v>
      </c>
      <c r="D21" s="387">
        <v>26</v>
      </c>
      <c r="E21" s="389"/>
      <c r="F21" s="389">
        <f t="shared" si="0"/>
        <v>0</v>
      </c>
      <c r="G21" s="389"/>
      <c r="H21" s="389">
        <f t="shared" si="1"/>
        <v>0</v>
      </c>
      <c r="I21" s="389">
        <f t="shared" si="2"/>
        <v>0</v>
      </c>
    </row>
    <row r="22" spans="1:9" ht="15" customHeight="1">
      <c r="A22" s="387">
        <v>13</v>
      </c>
      <c r="B22" s="388" t="s">
        <v>403</v>
      </c>
      <c r="C22" s="387" t="s">
        <v>124</v>
      </c>
      <c r="D22" s="387">
        <v>8</v>
      </c>
      <c r="E22" s="389"/>
      <c r="F22" s="389">
        <f t="shared" si="0"/>
        <v>0</v>
      </c>
      <c r="G22" s="389"/>
      <c r="H22" s="389">
        <f t="shared" si="1"/>
        <v>0</v>
      </c>
      <c r="I22" s="389">
        <f t="shared" si="2"/>
        <v>0</v>
      </c>
    </row>
    <row r="23" spans="1:9" ht="15" customHeight="1">
      <c r="A23" s="387">
        <v>14</v>
      </c>
      <c r="B23" s="388" t="s">
        <v>404</v>
      </c>
      <c r="C23" s="387" t="s">
        <v>209</v>
      </c>
      <c r="D23" s="387">
        <v>5</v>
      </c>
      <c r="E23" s="389"/>
      <c r="F23" s="389">
        <f t="shared" si="0"/>
        <v>0</v>
      </c>
      <c r="G23" s="389"/>
      <c r="H23" s="389">
        <f t="shared" si="1"/>
        <v>0</v>
      </c>
      <c r="I23" s="389">
        <f t="shared" si="2"/>
        <v>0</v>
      </c>
    </row>
    <row r="24" spans="1:9" ht="15" customHeight="1">
      <c r="A24" s="387">
        <v>15</v>
      </c>
      <c r="B24" s="388" t="s">
        <v>405</v>
      </c>
      <c r="C24" s="387" t="s">
        <v>124</v>
      </c>
      <c r="D24" s="387">
        <v>40</v>
      </c>
      <c r="E24" s="389"/>
      <c r="F24" s="389">
        <f t="shared" si="0"/>
        <v>0</v>
      </c>
      <c r="G24" s="389"/>
      <c r="H24" s="389">
        <f t="shared" si="1"/>
        <v>0</v>
      </c>
      <c r="I24" s="389">
        <f t="shared" si="2"/>
        <v>0</v>
      </c>
    </row>
    <row r="25" spans="1:9" ht="15" customHeight="1">
      <c r="A25" s="387">
        <v>16</v>
      </c>
      <c r="B25" s="388" t="s">
        <v>350</v>
      </c>
      <c r="C25" s="390">
        <v>0.4</v>
      </c>
      <c r="D25" s="387"/>
      <c r="E25" s="389"/>
      <c r="F25" s="389">
        <f>F24*C25</f>
        <v>0</v>
      </c>
      <c r="G25" s="389"/>
      <c r="H25" s="389">
        <f>H24*C25</f>
        <v>0</v>
      </c>
      <c r="I25" s="389">
        <f t="shared" si="2"/>
        <v>0</v>
      </c>
    </row>
    <row r="26" spans="1:9" ht="15" customHeight="1">
      <c r="A26" s="387">
        <v>17</v>
      </c>
      <c r="B26" s="388" t="s">
        <v>406</v>
      </c>
      <c r="C26" s="387" t="s">
        <v>209</v>
      </c>
      <c r="D26" s="387">
        <v>1</v>
      </c>
      <c r="E26" s="389"/>
      <c r="F26" s="389">
        <f t="shared" si="0"/>
        <v>0</v>
      </c>
      <c r="G26" s="389"/>
      <c r="H26" s="389"/>
      <c r="I26" s="389">
        <f t="shared" si="2"/>
        <v>0</v>
      </c>
    </row>
    <row r="27" spans="1:9" ht="15" customHeight="1">
      <c r="A27" s="387"/>
      <c r="B27" s="391" t="s">
        <v>5</v>
      </c>
      <c r="C27" s="387"/>
      <c r="D27" s="387"/>
      <c r="E27" s="387"/>
      <c r="F27" s="392">
        <f>SUM(F11:F26)</f>
        <v>0</v>
      </c>
      <c r="G27" s="389"/>
      <c r="H27" s="392">
        <f>SUM(H11:H26)</f>
        <v>0</v>
      </c>
      <c r="I27" s="392">
        <f>SUM(I11:I26)</f>
        <v>0</v>
      </c>
    </row>
    <row r="28" spans="1:9" ht="15" customHeight="1">
      <c r="A28" s="387"/>
      <c r="B28" s="393" t="s">
        <v>407</v>
      </c>
      <c r="C28" s="394">
        <v>0.05</v>
      </c>
      <c r="D28" s="395"/>
      <c r="E28" s="395"/>
      <c r="F28" s="396"/>
      <c r="G28" s="397"/>
      <c r="H28" s="396"/>
      <c r="I28" s="397">
        <f>I27*C28</f>
        <v>0</v>
      </c>
    </row>
    <row r="29" spans="1:9" ht="15" customHeight="1">
      <c r="A29" s="387"/>
      <c r="B29" s="391" t="s">
        <v>5</v>
      </c>
      <c r="C29" s="395"/>
      <c r="D29" s="395"/>
      <c r="E29" s="395"/>
      <c r="F29" s="396"/>
      <c r="G29" s="397"/>
      <c r="H29" s="396"/>
      <c r="I29" s="397">
        <f>I27+I28</f>
        <v>0</v>
      </c>
    </row>
    <row r="30" spans="1:9" ht="15" customHeight="1">
      <c r="A30" s="388"/>
      <c r="B30" s="393" t="s">
        <v>408</v>
      </c>
      <c r="C30" s="394">
        <v>0.68</v>
      </c>
      <c r="D30" s="395"/>
      <c r="E30" s="395"/>
      <c r="F30" s="395"/>
      <c r="G30" s="397"/>
      <c r="H30" s="395"/>
      <c r="I30" s="397">
        <f>H27*C30</f>
        <v>0</v>
      </c>
    </row>
    <row r="31" spans="1:9" ht="15" customHeight="1">
      <c r="A31" s="388"/>
      <c r="B31" s="391" t="s">
        <v>5</v>
      </c>
      <c r="C31" s="393"/>
      <c r="D31" s="395"/>
      <c r="E31" s="395"/>
      <c r="F31" s="395"/>
      <c r="G31" s="397"/>
      <c r="H31" s="395"/>
      <c r="I31" s="397">
        <f>I29+I30</f>
        <v>0</v>
      </c>
    </row>
    <row r="32" spans="1:9" ht="15" customHeight="1">
      <c r="A32" s="388"/>
      <c r="B32" s="393" t="s">
        <v>239</v>
      </c>
      <c r="C32" s="394">
        <v>0.08</v>
      </c>
      <c r="D32" s="395"/>
      <c r="E32" s="395"/>
      <c r="F32" s="395"/>
      <c r="G32" s="395"/>
      <c r="H32" s="395"/>
      <c r="I32" s="397">
        <f>I31*C32</f>
        <v>0</v>
      </c>
    </row>
    <row r="33" spans="1:9" ht="15" customHeight="1">
      <c r="A33" s="388"/>
      <c r="B33" s="391" t="s">
        <v>5</v>
      </c>
      <c r="C33" s="393"/>
      <c r="D33" s="395"/>
      <c r="E33" s="395"/>
      <c r="F33" s="395"/>
      <c r="G33" s="395"/>
      <c r="H33" s="395"/>
      <c r="I33" s="397">
        <f>I31+I32</f>
        <v>0</v>
      </c>
    </row>
    <row r="34" spans="1:9" ht="15" customHeight="1">
      <c r="A34" s="388"/>
      <c r="B34" s="393" t="s">
        <v>120</v>
      </c>
      <c r="C34" s="394">
        <v>0.05</v>
      </c>
      <c r="D34" s="395"/>
      <c r="E34" s="395"/>
      <c r="F34" s="395"/>
      <c r="G34" s="395"/>
      <c r="H34" s="395"/>
      <c r="I34" s="397">
        <f>I33*C34</f>
        <v>0</v>
      </c>
    </row>
    <row r="35" spans="1:9" ht="15" customHeight="1">
      <c r="A35" s="388"/>
      <c r="B35" s="391" t="s">
        <v>5</v>
      </c>
      <c r="C35" s="393"/>
      <c r="D35" s="395"/>
      <c r="E35" s="395"/>
      <c r="F35" s="395"/>
      <c r="G35" s="395"/>
      <c r="H35" s="395"/>
      <c r="I35" s="397">
        <f>I34+I33</f>
        <v>0</v>
      </c>
    </row>
    <row r="36" spans="1:9" ht="15" customHeight="1">
      <c r="A36" s="388"/>
      <c r="B36" s="393" t="s">
        <v>135</v>
      </c>
      <c r="C36" s="394">
        <v>0.18</v>
      </c>
      <c r="D36" s="395"/>
      <c r="E36" s="395"/>
      <c r="F36" s="395"/>
      <c r="G36" s="395"/>
      <c r="H36" s="395"/>
      <c r="I36" s="397">
        <f>I35*C36</f>
        <v>0</v>
      </c>
    </row>
    <row r="37" spans="1:9" ht="15" customHeight="1">
      <c r="A37" s="388"/>
      <c r="B37" s="391" t="s">
        <v>152</v>
      </c>
      <c r="C37" s="393"/>
      <c r="D37" s="395"/>
      <c r="E37" s="395"/>
      <c r="F37" s="395"/>
      <c r="G37" s="395"/>
      <c r="H37" s="395"/>
      <c r="I37" s="396">
        <f>I33+I36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7">
      <selection activeCell="H12" sqref="H12"/>
    </sheetView>
  </sheetViews>
  <sheetFormatPr defaultColWidth="9.00390625" defaultRowHeight="12.75"/>
  <cols>
    <col min="1" max="1" width="9.125" style="66" customWidth="1"/>
    <col min="2" max="2" width="6.375" style="66" customWidth="1"/>
    <col min="3" max="3" width="54.00390625" style="66" customWidth="1"/>
    <col min="4" max="4" width="21.875" style="66" customWidth="1"/>
    <col min="5" max="16384" width="9.125" style="66" customWidth="1"/>
  </cols>
  <sheetData>
    <row r="2" spans="2:10" ht="16.5">
      <c r="B2" s="65" t="s">
        <v>411</v>
      </c>
      <c r="C2" s="65"/>
      <c r="D2" s="65"/>
      <c r="E2" s="306"/>
      <c r="F2" s="306"/>
      <c r="G2" s="306"/>
      <c r="H2" s="150"/>
      <c r="I2" s="67"/>
      <c r="J2" s="67"/>
    </row>
    <row r="3" spans="2:10" ht="16.5">
      <c r="B3" s="65" t="s">
        <v>410</v>
      </c>
      <c r="C3" s="65"/>
      <c r="D3" s="65"/>
      <c r="E3" s="306"/>
      <c r="F3" s="306"/>
      <c r="G3" s="306"/>
      <c r="H3" s="150"/>
      <c r="I3" s="67"/>
      <c r="J3" s="67"/>
    </row>
    <row r="6" spans="2:4" ht="30.75" customHeight="1">
      <c r="B6" s="216" t="s">
        <v>10</v>
      </c>
      <c r="C6" s="216" t="s">
        <v>186</v>
      </c>
      <c r="D6" s="216" t="s">
        <v>187</v>
      </c>
    </row>
    <row r="7" spans="2:4" ht="30.75" customHeight="1">
      <c r="B7" s="457">
        <v>1</v>
      </c>
      <c r="C7" s="217" t="s">
        <v>162</v>
      </c>
      <c r="D7" s="50">
        <f>'სამშენებლო სარემონტო სამუშაოები'!L155</f>
        <v>0</v>
      </c>
    </row>
    <row r="8" spans="2:4" ht="30.75" customHeight="1">
      <c r="B8" s="457">
        <v>2</v>
      </c>
      <c r="C8" s="217" t="s">
        <v>144</v>
      </c>
      <c r="D8" s="50">
        <f>'რ.ბ და ლით.კონსტრუქციები'!L104</f>
        <v>0</v>
      </c>
    </row>
    <row r="9" spans="2:4" ht="30.75" customHeight="1">
      <c r="B9" s="457">
        <v>3</v>
      </c>
      <c r="C9" s="217" t="s">
        <v>208</v>
      </c>
      <c r="D9" s="50">
        <f>'სარკოგაფის რ.ბ'!L153</f>
        <v>0</v>
      </c>
    </row>
    <row r="10" spans="2:4" ht="30.75" customHeight="1">
      <c r="B10" s="457">
        <v>4</v>
      </c>
      <c r="C10" s="217" t="s">
        <v>188</v>
      </c>
      <c r="D10" s="50">
        <f>'ეზოს კეთილმოწყობა'!L163</f>
        <v>0</v>
      </c>
    </row>
    <row r="11" spans="2:4" ht="30.75" customHeight="1">
      <c r="B11" s="457">
        <v>5</v>
      </c>
      <c r="C11" s="217" t="s">
        <v>189</v>
      </c>
      <c r="D11" s="50">
        <f>'ელ.სამონტაჟო'!L74</f>
        <v>0</v>
      </c>
    </row>
    <row r="12" spans="2:4" ht="30.75" customHeight="1">
      <c r="B12" s="457">
        <v>6</v>
      </c>
      <c r="C12" s="217" t="s">
        <v>293</v>
      </c>
      <c r="D12" s="50">
        <f>'გარე განათება'!L33</f>
        <v>0</v>
      </c>
    </row>
    <row r="13" spans="2:4" ht="30.75" customHeight="1">
      <c r="B13" s="457">
        <v>7</v>
      </c>
      <c r="C13" s="217" t="s">
        <v>190</v>
      </c>
      <c r="D13" s="50">
        <f>'წყალი,კანალიზაცია'!L99</f>
        <v>0</v>
      </c>
    </row>
    <row r="14" spans="2:4" ht="30.75" customHeight="1">
      <c r="B14" s="457">
        <v>8</v>
      </c>
      <c r="C14" s="217" t="s">
        <v>409</v>
      </c>
      <c r="D14" s="50">
        <f>'გათბობა გაგრილება'!I37</f>
        <v>0</v>
      </c>
    </row>
    <row r="15" spans="2:4" ht="30.75" customHeight="1">
      <c r="B15" s="218"/>
      <c r="C15" s="216" t="s">
        <v>5</v>
      </c>
      <c r="D15" s="219">
        <f>SUM(D7:D14)</f>
        <v>0</v>
      </c>
    </row>
    <row r="18" ht="13.5">
      <c r="D18" s="109"/>
    </row>
    <row r="20" ht="13.5">
      <c r="D20" s="29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PageLayoutView="0" workbookViewId="0" topLeftCell="A60">
      <selection activeCell="N70" sqref="N70"/>
    </sheetView>
  </sheetViews>
  <sheetFormatPr defaultColWidth="8.75390625" defaultRowHeight="12.75"/>
  <cols>
    <col min="1" max="1" width="4.25390625" style="66" customWidth="1"/>
    <col min="2" max="2" width="43.25390625" style="66" customWidth="1"/>
    <col min="3" max="3" width="9.37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298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46" t="s">
        <v>10</v>
      </c>
      <c r="B10" s="129"/>
      <c r="C10" s="71"/>
      <c r="D10" s="548" t="s">
        <v>2</v>
      </c>
      <c r="E10" s="549"/>
      <c r="F10" s="550" t="s">
        <v>3</v>
      </c>
      <c r="G10" s="551"/>
      <c r="H10" s="540" t="s">
        <v>4</v>
      </c>
      <c r="I10" s="541"/>
      <c r="J10" s="540" t="s">
        <v>126</v>
      </c>
      <c r="K10" s="541"/>
      <c r="L10" s="542" t="s">
        <v>155</v>
      </c>
    </row>
    <row r="11" spans="1:12" ht="72" customHeight="1">
      <c r="A11" s="547"/>
      <c r="B11" s="87" t="s">
        <v>11</v>
      </c>
      <c r="C11" s="88" t="s">
        <v>1</v>
      </c>
      <c r="D11" s="127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43"/>
    </row>
    <row r="12" spans="1:12" ht="13.5">
      <c r="A12" s="76" t="s">
        <v>8</v>
      </c>
      <c r="B12" s="126">
        <v>2</v>
      </c>
      <c r="C12" s="128">
        <v>3</v>
      </c>
      <c r="D12" s="295" t="s">
        <v>9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8">
        <v>10</v>
      </c>
      <c r="K12" s="78">
        <v>11</v>
      </c>
      <c r="L12" s="76">
        <v>12</v>
      </c>
    </row>
    <row r="13" spans="1:12" ht="16.5">
      <c r="A13" s="138"/>
      <c r="B13" s="552" t="s">
        <v>437</v>
      </c>
      <c r="C13" s="544"/>
      <c r="D13" s="544"/>
      <c r="E13" s="545"/>
      <c r="F13" s="156"/>
      <c r="G13" s="156"/>
      <c r="H13" s="173"/>
      <c r="I13" s="156"/>
      <c r="J13" s="156"/>
      <c r="K13" s="156"/>
      <c r="L13" s="156"/>
    </row>
    <row r="14" spans="1:12" ht="13.5">
      <c r="A14" s="235">
        <v>1</v>
      </c>
      <c r="B14" s="405" t="s">
        <v>440</v>
      </c>
      <c r="C14" s="412" t="s">
        <v>121</v>
      </c>
      <c r="D14" s="413"/>
      <c r="E14" s="414">
        <v>35.25</v>
      </c>
      <c r="F14" s="410"/>
      <c r="G14" s="410"/>
      <c r="H14" s="410"/>
      <c r="I14" s="410"/>
      <c r="J14" s="410"/>
      <c r="K14" s="410"/>
      <c r="L14" s="410"/>
    </row>
    <row r="15" spans="1:12" ht="13.5">
      <c r="A15" s="236"/>
      <c r="B15" s="354" t="s">
        <v>206</v>
      </c>
      <c r="C15" s="407" t="s">
        <v>0</v>
      </c>
      <c r="D15" s="355">
        <v>1</v>
      </c>
      <c r="E15" s="355">
        <f>E14*D15</f>
        <v>35.25</v>
      </c>
      <c r="F15" s="355"/>
      <c r="G15" s="357"/>
      <c r="H15" s="355"/>
      <c r="I15" s="357">
        <f>H15*E15</f>
        <v>0</v>
      </c>
      <c r="J15" s="355"/>
      <c r="K15" s="355"/>
      <c r="L15" s="323">
        <f>K15+I15+G15</f>
        <v>0</v>
      </c>
    </row>
    <row r="16" spans="1:12" ht="27">
      <c r="A16" s="235">
        <v>2</v>
      </c>
      <c r="B16" s="405" t="s">
        <v>441</v>
      </c>
      <c r="C16" s="412" t="s">
        <v>209</v>
      </c>
      <c r="D16" s="413"/>
      <c r="E16" s="414">
        <v>1</v>
      </c>
      <c r="F16" s="410"/>
      <c r="G16" s="410"/>
      <c r="H16" s="410"/>
      <c r="I16" s="410"/>
      <c r="J16" s="410"/>
      <c r="K16" s="410"/>
      <c r="L16" s="410"/>
    </row>
    <row r="17" spans="1:12" ht="13.5">
      <c r="A17" s="236"/>
      <c r="B17" s="354" t="s">
        <v>206</v>
      </c>
      <c r="C17" s="407" t="s">
        <v>0</v>
      </c>
      <c r="D17" s="355">
        <v>1</v>
      </c>
      <c r="E17" s="355">
        <f>E16*D17</f>
        <v>1</v>
      </c>
      <c r="F17" s="355"/>
      <c r="G17" s="357"/>
      <c r="H17" s="355"/>
      <c r="I17" s="357">
        <f>H17*E17</f>
        <v>0</v>
      </c>
      <c r="J17" s="355"/>
      <c r="K17" s="355"/>
      <c r="L17" s="357">
        <f>K17+I17+G17</f>
        <v>0</v>
      </c>
    </row>
    <row r="18" spans="1:12" ht="54">
      <c r="A18" s="186">
        <v>3</v>
      </c>
      <c r="B18" s="405" t="s">
        <v>443</v>
      </c>
      <c r="C18" s="140" t="s">
        <v>209</v>
      </c>
      <c r="D18" s="406"/>
      <c r="E18" s="144">
        <v>1</v>
      </c>
      <c r="F18" s="410"/>
      <c r="G18" s="410"/>
      <c r="H18" s="410"/>
      <c r="I18" s="410"/>
      <c r="J18" s="410"/>
      <c r="K18" s="410"/>
      <c r="L18" s="410"/>
    </row>
    <row r="19" spans="1:12" ht="13.5">
      <c r="A19" s="236"/>
      <c r="B19" s="354" t="s">
        <v>206</v>
      </c>
      <c r="C19" s="407" t="s">
        <v>0</v>
      </c>
      <c r="D19" s="355">
        <v>1</v>
      </c>
      <c r="E19" s="355">
        <f>E18*D19</f>
        <v>1</v>
      </c>
      <c r="F19" s="355"/>
      <c r="G19" s="357"/>
      <c r="H19" s="355"/>
      <c r="I19" s="357">
        <f>H19*E19</f>
        <v>0</v>
      </c>
      <c r="J19" s="355"/>
      <c r="K19" s="355"/>
      <c r="L19" s="323">
        <f>K19+I19+G19</f>
        <v>0</v>
      </c>
    </row>
    <row r="20" spans="1:12" ht="13.5">
      <c r="A20" s="236"/>
      <c r="B20" s="408" t="s">
        <v>444</v>
      </c>
      <c r="C20" s="239" t="s">
        <v>0</v>
      </c>
      <c r="D20" s="145"/>
      <c r="E20" s="409">
        <v>1</v>
      </c>
      <c r="F20" s="239"/>
      <c r="G20" s="409">
        <f>F20*E20</f>
        <v>0</v>
      </c>
      <c r="H20" s="239"/>
      <c r="I20" s="238"/>
      <c r="J20" s="238"/>
      <c r="K20" s="238"/>
      <c r="L20" s="410">
        <f>G20</f>
        <v>0</v>
      </c>
    </row>
    <row r="21" spans="1:12" ht="13.5">
      <c r="A21" s="236"/>
      <c r="B21" s="408" t="s">
        <v>407</v>
      </c>
      <c r="C21" s="239" t="s">
        <v>0</v>
      </c>
      <c r="D21" s="307"/>
      <c r="E21" s="409">
        <v>1</v>
      </c>
      <c r="F21" s="77"/>
      <c r="G21" s="78"/>
      <c r="H21" s="77"/>
      <c r="I21" s="78"/>
      <c r="J21" s="410"/>
      <c r="K21" s="410">
        <f>J21*E21</f>
        <v>0</v>
      </c>
      <c r="L21" s="410">
        <f>K21</f>
        <v>0</v>
      </c>
    </row>
    <row r="22" spans="1:12" ht="27">
      <c r="A22" s="235">
        <v>4</v>
      </c>
      <c r="B22" s="405" t="s">
        <v>445</v>
      </c>
      <c r="C22" s="140" t="s">
        <v>209</v>
      </c>
      <c r="D22" s="406"/>
      <c r="E22" s="144">
        <v>1</v>
      </c>
      <c r="F22" s="410"/>
      <c r="G22" s="410"/>
      <c r="H22" s="410"/>
      <c r="I22" s="410"/>
      <c r="J22" s="410"/>
      <c r="K22" s="410"/>
      <c r="L22" s="410"/>
    </row>
    <row r="23" spans="1:12" ht="13.5">
      <c r="A23" s="236"/>
      <c r="B23" s="354" t="s">
        <v>206</v>
      </c>
      <c r="C23" s="407" t="s">
        <v>0</v>
      </c>
      <c r="D23" s="355">
        <v>1</v>
      </c>
      <c r="E23" s="355">
        <f>E22*D23</f>
        <v>1</v>
      </c>
      <c r="F23" s="355"/>
      <c r="G23" s="357"/>
      <c r="H23" s="355"/>
      <c r="I23" s="357">
        <f>H23*E23</f>
        <v>0</v>
      </c>
      <c r="J23" s="355"/>
      <c r="K23" s="355"/>
      <c r="L23" s="323">
        <f>K23+I23+G23</f>
        <v>0</v>
      </c>
    </row>
    <row r="24" spans="1:12" ht="13.5">
      <c r="A24" s="236"/>
      <c r="B24" s="408" t="s">
        <v>357</v>
      </c>
      <c r="C24" s="239" t="s">
        <v>0</v>
      </c>
      <c r="D24" s="145"/>
      <c r="E24" s="409">
        <v>1</v>
      </c>
      <c r="F24" s="239"/>
      <c r="G24" s="409">
        <f>F24*E24</f>
        <v>0</v>
      </c>
      <c r="H24" s="239"/>
      <c r="I24" s="238"/>
      <c r="J24" s="238"/>
      <c r="K24" s="238"/>
      <c r="L24" s="410">
        <f>G24</f>
        <v>0</v>
      </c>
    </row>
    <row r="25" spans="1:12" ht="27">
      <c r="A25" s="186">
        <v>5</v>
      </c>
      <c r="B25" s="405" t="s">
        <v>446</v>
      </c>
      <c r="C25" s="140" t="s">
        <v>121</v>
      </c>
      <c r="D25" s="406"/>
      <c r="E25" s="144">
        <v>27.6</v>
      </c>
      <c r="F25" s="410"/>
      <c r="G25" s="410"/>
      <c r="H25" s="410"/>
      <c r="I25" s="410"/>
      <c r="J25" s="410"/>
      <c r="K25" s="410"/>
      <c r="L25" s="410"/>
    </row>
    <row r="26" spans="1:12" ht="13.5">
      <c r="A26" s="236"/>
      <c r="B26" s="354" t="s">
        <v>206</v>
      </c>
      <c r="C26" s="407" t="s">
        <v>0</v>
      </c>
      <c r="D26" s="355">
        <v>1</v>
      </c>
      <c r="E26" s="355">
        <f>E25*D26</f>
        <v>27.6</v>
      </c>
      <c r="F26" s="355"/>
      <c r="G26" s="357"/>
      <c r="H26" s="355"/>
      <c r="I26" s="357">
        <f>H26*E26</f>
        <v>0</v>
      </c>
      <c r="J26" s="355"/>
      <c r="K26" s="355"/>
      <c r="L26" s="323">
        <f>K26+I26+G26</f>
        <v>0</v>
      </c>
    </row>
    <row r="27" spans="1:12" ht="27">
      <c r="A27" s="186">
        <v>6</v>
      </c>
      <c r="B27" s="417" t="s">
        <v>447</v>
      </c>
      <c r="C27" s="416" t="s">
        <v>121</v>
      </c>
      <c r="D27" s="360"/>
      <c r="E27" s="360">
        <v>51.45</v>
      </c>
      <c r="F27" s="355"/>
      <c r="G27" s="357"/>
      <c r="H27" s="355"/>
      <c r="I27" s="357"/>
      <c r="J27" s="355"/>
      <c r="K27" s="355"/>
      <c r="L27" s="323"/>
    </row>
    <row r="28" spans="1:12" ht="13.5">
      <c r="A28" s="236"/>
      <c r="B28" s="354" t="s">
        <v>206</v>
      </c>
      <c r="C28" s="407" t="s">
        <v>0</v>
      </c>
      <c r="D28" s="355">
        <v>1</v>
      </c>
      <c r="E28" s="355">
        <f>E27*D28</f>
        <v>51.45</v>
      </c>
      <c r="F28" s="355"/>
      <c r="G28" s="357"/>
      <c r="H28" s="355"/>
      <c r="I28" s="357">
        <f>H28*E28</f>
        <v>0</v>
      </c>
      <c r="J28" s="355"/>
      <c r="K28" s="355"/>
      <c r="L28" s="323">
        <f>K28+I28+G28</f>
        <v>0</v>
      </c>
    </row>
    <row r="29" spans="1:12" ht="15.75" customHeight="1">
      <c r="A29" s="186">
        <v>7</v>
      </c>
      <c r="B29" s="417" t="s">
        <v>448</v>
      </c>
      <c r="C29" s="416" t="s">
        <v>121</v>
      </c>
      <c r="D29" s="360"/>
      <c r="E29" s="360">
        <v>51.45</v>
      </c>
      <c r="F29" s="355"/>
      <c r="G29" s="357"/>
      <c r="H29" s="355"/>
      <c r="I29" s="357"/>
      <c r="J29" s="355"/>
      <c r="K29" s="355"/>
      <c r="L29" s="323"/>
    </row>
    <row r="30" spans="1:12" ht="13.5">
      <c r="A30" s="236"/>
      <c r="B30" s="354" t="s">
        <v>206</v>
      </c>
      <c r="C30" s="407" t="s">
        <v>0</v>
      </c>
      <c r="D30" s="355">
        <v>1</v>
      </c>
      <c r="E30" s="355">
        <f>E29*D30</f>
        <v>51.45</v>
      </c>
      <c r="F30" s="355"/>
      <c r="G30" s="357"/>
      <c r="H30" s="355"/>
      <c r="I30" s="357">
        <f>H30*E30</f>
        <v>0</v>
      </c>
      <c r="J30" s="355"/>
      <c r="K30" s="355"/>
      <c r="L30" s="323">
        <f>K30+I30+G30</f>
        <v>0</v>
      </c>
    </row>
    <row r="31" spans="1:12" ht="27">
      <c r="A31" s="186">
        <v>8</v>
      </c>
      <c r="B31" s="418" t="s">
        <v>449</v>
      </c>
      <c r="C31" s="416" t="s">
        <v>121</v>
      </c>
      <c r="D31" s="360"/>
      <c r="E31" s="360">
        <v>14.45</v>
      </c>
      <c r="F31" s="360"/>
      <c r="G31" s="357"/>
      <c r="H31" s="355"/>
      <c r="I31" s="357"/>
      <c r="J31" s="355"/>
      <c r="K31" s="355"/>
      <c r="L31" s="323"/>
    </row>
    <row r="32" spans="1:12" ht="13.5">
      <c r="A32" s="236"/>
      <c r="B32" s="354" t="s">
        <v>206</v>
      </c>
      <c r="C32" s="407" t="s">
        <v>0</v>
      </c>
      <c r="D32" s="355">
        <v>1</v>
      </c>
      <c r="E32" s="355">
        <f>E31*D32</f>
        <v>14.45</v>
      </c>
      <c r="F32" s="355"/>
      <c r="G32" s="357"/>
      <c r="H32" s="355"/>
      <c r="I32" s="357">
        <f>H32*E32</f>
        <v>0</v>
      </c>
      <c r="J32" s="355"/>
      <c r="K32" s="355"/>
      <c r="L32" s="323">
        <f>K32+I32+G32</f>
        <v>0</v>
      </c>
    </row>
    <row r="33" spans="1:12" ht="27">
      <c r="A33" s="235">
        <v>9</v>
      </c>
      <c r="B33" s="418" t="s">
        <v>450</v>
      </c>
      <c r="C33" s="416" t="s">
        <v>121</v>
      </c>
      <c r="D33" s="360"/>
      <c r="E33" s="360">
        <v>135</v>
      </c>
      <c r="F33" s="355"/>
      <c r="G33" s="357"/>
      <c r="H33" s="355"/>
      <c r="I33" s="357"/>
      <c r="J33" s="355"/>
      <c r="K33" s="355"/>
      <c r="L33" s="323"/>
    </row>
    <row r="34" spans="1:12" ht="13.5">
      <c r="A34" s="236"/>
      <c r="B34" s="354" t="s">
        <v>206</v>
      </c>
      <c r="C34" s="407" t="s">
        <v>0</v>
      </c>
      <c r="D34" s="355">
        <v>1</v>
      </c>
      <c r="E34" s="355">
        <f>E33*D34</f>
        <v>135</v>
      </c>
      <c r="F34" s="355"/>
      <c r="G34" s="357"/>
      <c r="H34" s="355"/>
      <c r="I34" s="357">
        <f>H34*E34</f>
        <v>0</v>
      </c>
      <c r="J34" s="355"/>
      <c r="K34" s="355"/>
      <c r="L34" s="323">
        <f>K34+I34+G34</f>
        <v>0</v>
      </c>
    </row>
    <row r="35" spans="1:12" ht="81" customHeight="1">
      <c r="A35" s="186">
        <v>10</v>
      </c>
      <c r="B35" s="415" t="s">
        <v>442</v>
      </c>
      <c r="C35" s="140"/>
      <c r="D35" s="406"/>
      <c r="E35" s="144"/>
      <c r="F35" s="249"/>
      <c r="G35" s="247"/>
      <c r="H35" s="249"/>
      <c r="I35" s="247"/>
      <c r="J35" s="247"/>
      <c r="K35" s="247"/>
      <c r="L35" s="270"/>
    </row>
    <row r="36" spans="1:12" ht="42" customHeight="1">
      <c r="A36" s="186">
        <v>11</v>
      </c>
      <c r="B36" s="405" t="s">
        <v>439</v>
      </c>
      <c r="C36" s="140" t="s">
        <v>143</v>
      </c>
      <c r="D36" s="406"/>
      <c r="E36" s="144">
        <v>2</v>
      </c>
      <c r="F36" s="249"/>
      <c r="G36" s="247"/>
      <c r="H36" s="249"/>
      <c r="I36" s="247"/>
      <c r="J36" s="247"/>
      <c r="K36" s="247"/>
      <c r="L36" s="270"/>
    </row>
    <row r="37" spans="1:12" ht="13.5">
      <c r="A37" s="236"/>
      <c r="B37" s="354" t="s">
        <v>206</v>
      </c>
      <c r="C37" s="407" t="s">
        <v>0</v>
      </c>
      <c r="D37" s="355">
        <v>1</v>
      </c>
      <c r="E37" s="355">
        <f>E36*D37</f>
        <v>2</v>
      </c>
      <c r="F37" s="355"/>
      <c r="G37" s="357"/>
      <c r="H37" s="355"/>
      <c r="I37" s="357">
        <f>H37*E37</f>
        <v>0</v>
      </c>
      <c r="J37" s="355"/>
      <c r="K37" s="355"/>
      <c r="L37" s="323">
        <f>K37+I37+G37</f>
        <v>0</v>
      </c>
    </row>
    <row r="38" spans="1:12" ht="13.5">
      <c r="A38" s="236"/>
      <c r="B38" s="408" t="s">
        <v>230</v>
      </c>
      <c r="C38" s="239" t="s">
        <v>121</v>
      </c>
      <c r="D38" s="145"/>
      <c r="E38" s="409">
        <v>32</v>
      </c>
      <c r="F38" s="239"/>
      <c r="G38" s="409">
        <f>F38*E38</f>
        <v>0</v>
      </c>
      <c r="H38" s="239"/>
      <c r="I38" s="238"/>
      <c r="J38" s="238"/>
      <c r="K38" s="238"/>
      <c r="L38" s="410">
        <f>G38</f>
        <v>0</v>
      </c>
    </row>
    <row r="39" spans="1:12" ht="13.5">
      <c r="A39" s="236"/>
      <c r="B39" s="411" t="s">
        <v>438</v>
      </c>
      <c r="C39" s="77" t="s">
        <v>176</v>
      </c>
      <c r="D39" s="295"/>
      <c r="E39" s="410">
        <v>1</v>
      </c>
      <c r="F39" s="77"/>
      <c r="G39" s="78"/>
      <c r="H39" s="77"/>
      <c r="I39" s="78"/>
      <c r="J39" s="410"/>
      <c r="K39" s="410">
        <f>J39*E39</f>
        <v>0</v>
      </c>
      <c r="L39" s="410">
        <f>K39</f>
        <v>0</v>
      </c>
    </row>
    <row r="40" spans="1:12" ht="40.5">
      <c r="A40" s="186">
        <v>12</v>
      </c>
      <c r="B40" s="405" t="s">
        <v>451</v>
      </c>
      <c r="C40" s="140" t="s">
        <v>137</v>
      </c>
      <c r="D40" s="406"/>
      <c r="E40" s="144">
        <v>20.3</v>
      </c>
      <c r="F40" s="77"/>
      <c r="G40" s="78"/>
      <c r="H40" s="77"/>
      <c r="I40" s="78"/>
      <c r="J40" s="78"/>
      <c r="K40" s="78"/>
      <c r="L40" s="76"/>
    </row>
    <row r="41" spans="1:12" ht="13.5">
      <c r="A41" s="236"/>
      <c r="B41" s="354" t="s">
        <v>206</v>
      </c>
      <c r="C41" s="407" t="s">
        <v>0</v>
      </c>
      <c r="D41" s="355">
        <v>1</v>
      </c>
      <c r="E41" s="355">
        <f>E40*D41</f>
        <v>20.3</v>
      </c>
      <c r="F41" s="355"/>
      <c r="G41" s="357"/>
      <c r="H41" s="355"/>
      <c r="I41" s="357">
        <f>H41*E41</f>
        <v>0</v>
      </c>
      <c r="J41" s="355"/>
      <c r="K41" s="355"/>
      <c r="L41" s="323">
        <f>K41+I41+G41</f>
        <v>0</v>
      </c>
    </row>
    <row r="42" spans="1:12" ht="13.5">
      <c r="A42" s="236"/>
      <c r="B42" s="408" t="s">
        <v>452</v>
      </c>
      <c r="C42" s="239" t="s">
        <v>130</v>
      </c>
      <c r="D42" s="145">
        <v>1.75</v>
      </c>
      <c r="E42" s="409">
        <f>E40*D42</f>
        <v>35.525</v>
      </c>
      <c r="F42" s="239"/>
      <c r="G42" s="409"/>
      <c r="H42" s="239"/>
      <c r="I42" s="238"/>
      <c r="J42" s="409"/>
      <c r="K42" s="409">
        <f>J42*E42</f>
        <v>0</v>
      </c>
      <c r="L42" s="409">
        <f>K42</f>
        <v>0</v>
      </c>
    </row>
    <row r="43" spans="1:12" ht="16.5">
      <c r="A43" s="139"/>
      <c r="B43" s="544" t="s">
        <v>162</v>
      </c>
      <c r="C43" s="544"/>
      <c r="D43" s="544"/>
      <c r="E43" s="545"/>
      <c r="F43" s="156"/>
      <c r="G43" s="156"/>
      <c r="H43" s="173"/>
      <c r="I43" s="156"/>
      <c r="J43" s="156"/>
      <c r="K43" s="156"/>
      <c r="L43" s="156"/>
    </row>
    <row r="44" spans="1:12" ht="27">
      <c r="A44" s="121">
        <v>1</v>
      </c>
      <c r="B44" s="93" t="s">
        <v>454</v>
      </c>
      <c r="C44" s="56" t="s">
        <v>121</v>
      </c>
      <c r="D44" s="57"/>
      <c r="E44" s="57">
        <v>5.75</v>
      </c>
      <c r="F44" s="156"/>
      <c r="G44" s="118"/>
      <c r="H44" s="118"/>
      <c r="I44" s="118"/>
      <c r="J44" s="118"/>
      <c r="K44" s="118"/>
      <c r="L44" s="118"/>
    </row>
    <row r="45" spans="1:12" ht="13.5">
      <c r="A45" s="182"/>
      <c r="B45" s="152" t="s">
        <v>153</v>
      </c>
      <c r="C45" s="114" t="s">
        <v>0</v>
      </c>
      <c r="D45" s="58">
        <v>1</v>
      </c>
      <c r="E45" s="58">
        <f>E44*D45</f>
        <v>5.75</v>
      </c>
      <c r="F45" s="58"/>
      <c r="G45" s="58"/>
      <c r="H45" s="58"/>
      <c r="I45" s="58">
        <f>H45*E45</f>
        <v>0</v>
      </c>
      <c r="J45" s="58"/>
      <c r="K45" s="58"/>
      <c r="L45" s="58">
        <f>K45+I45+G45</f>
        <v>0</v>
      </c>
    </row>
    <row r="46" spans="1:12" ht="13.5">
      <c r="A46" s="182"/>
      <c r="B46" s="174" t="s">
        <v>453</v>
      </c>
      <c r="C46" s="158" t="s">
        <v>143</v>
      </c>
      <c r="D46" s="156">
        <v>25</v>
      </c>
      <c r="E46" s="156">
        <f>E44*D46</f>
        <v>143.75</v>
      </c>
      <c r="F46" s="156"/>
      <c r="G46" s="156">
        <f>F46*E46</f>
        <v>0</v>
      </c>
      <c r="H46" s="156"/>
      <c r="I46" s="156"/>
      <c r="J46" s="156"/>
      <c r="K46" s="156"/>
      <c r="L46" s="58">
        <f>K46+I46+G46</f>
        <v>0</v>
      </c>
    </row>
    <row r="47" spans="1:12" ht="13.5">
      <c r="A47" s="182"/>
      <c r="B47" s="174" t="s">
        <v>165</v>
      </c>
      <c r="C47" s="158" t="s">
        <v>137</v>
      </c>
      <c r="D47" s="156">
        <v>0.03</v>
      </c>
      <c r="E47" s="156">
        <f>E44*D47</f>
        <v>0.1725</v>
      </c>
      <c r="F47" s="156"/>
      <c r="G47" s="156">
        <f>F47*E47</f>
        <v>0</v>
      </c>
      <c r="H47" s="156"/>
      <c r="I47" s="156"/>
      <c r="J47" s="156"/>
      <c r="K47" s="156"/>
      <c r="L47" s="58">
        <f>K47+I47+G47</f>
        <v>0</v>
      </c>
    </row>
    <row r="48" spans="1:12" ht="27">
      <c r="A48" s="121">
        <v>2</v>
      </c>
      <c r="B48" s="93" t="s">
        <v>460</v>
      </c>
      <c r="C48" s="56" t="s">
        <v>121</v>
      </c>
      <c r="D48" s="57"/>
      <c r="E48" s="57">
        <v>10</v>
      </c>
      <c r="F48" s="156"/>
      <c r="G48" s="118"/>
      <c r="H48" s="118"/>
      <c r="I48" s="118"/>
      <c r="J48" s="118"/>
      <c r="K48" s="118"/>
      <c r="L48" s="118"/>
    </row>
    <row r="49" spans="1:12" ht="13.5">
      <c r="A49" s="182"/>
      <c r="B49" s="152" t="s">
        <v>153</v>
      </c>
      <c r="C49" s="114" t="s">
        <v>0</v>
      </c>
      <c r="D49" s="58">
        <v>1</v>
      </c>
      <c r="E49" s="58">
        <f>E48*D49</f>
        <v>10</v>
      </c>
      <c r="F49" s="58"/>
      <c r="G49" s="58"/>
      <c r="H49" s="58"/>
      <c r="I49" s="58">
        <f>H49*E49</f>
        <v>0</v>
      </c>
      <c r="J49" s="58"/>
      <c r="K49" s="58"/>
      <c r="L49" s="58">
        <f>K49+I49+G49</f>
        <v>0</v>
      </c>
    </row>
    <row r="50" spans="1:12" ht="13.5">
      <c r="A50" s="182"/>
      <c r="B50" s="174" t="s">
        <v>453</v>
      </c>
      <c r="C50" s="158" t="s">
        <v>143</v>
      </c>
      <c r="D50" s="156">
        <v>12.5</v>
      </c>
      <c r="E50" s="156">
        <f>E48*D50</f>
        <v>125</v>
      </c>
      <c r="F50" s="156"/>
      <c r="G50" s="156">
        <f>F50*E50</f>
        <v>0</v>
      </c>
      <c r="H50" s="156"/>
      <c r="I50" s="156"/>
      <c r="J50" s="156"/>
      <c r="K50" s="156"/>
      <c r="L50" s="58">
        <f>K50+I50+G50</f>
        <v>0</v>
      </c>
    </row>
    <row r="51" spans="1:12" ht="13.5">
      <c r="A51" s="182"/>
      <c r="B51" s="174" t="s">
        <v>165</v>
      </c>
      <c r="C51" s="158" t="s">
        <v>137</v>
      </c>
      <c r="D51" s="156">
        <v>0.03</v>
      </c>
      <c r="E51" s="156">
        <f>E48*D51</f>
        <v>0.3</v>
      </c>
      <c r="F51" s="156"/>
      <c r="G51" s="156">
        <f>F51*E51</f>
        <v>0</v>
      </c>
      <c r="H51" s="156"/>
      <c r="I51" s="156"/>
      <c r="J51" s="156"/>
      <c r="K51" s="156"/>
      <c r="L51" s="58">
        <f>K51+I51+G51</f>
        <v>0</v>
      </c>
    </row>
    <row r="52" spans="1:12" ht="27">
      <c r="A52" s="121">
        <v>3</v>
      </c>
      <c r="B52" s="93" t="s">
        <v>167</v>
      </c>
      <c r="C52" s="56" t="s">
        <v>121</v>
      </c>
      <c r="D52" s="57"/>
      <c r="E52" s="57">
        <v>21.33</v>
      </c>
      <c r="F52" s="156"/>
      <c r="G52" s="156"/>
      <c r="H52" s="156"/>
      <c r="I52" s="156"/>
      <c r="J52" s="156"/>
      <c r="K52" s="156"/>
      <c r="L52" s="156"/>
    </row>
    <row r="53" spans="1:12" ht="13.5">
      <c r="A53" s="182"/>
      <c r="B53" s="152" t="s">
        <v>153</v>
      </c>
      <c r="C53" s="114" t="s">
        <v>0</v>
      </c>
      <c r="D53" s="58">
        <v>1</v>
      </c>
      <c r="E53" s="58">
        <f>E52*D53</f>
        <v>21.33</v>
      </c>
      <c r="F53" s="58"/>
      <c r="G53" s="58"/>
      <c r="H53" s="58"/>
      <c r="I53" s="58">
        <f>H53*E53</f>
        <v>0</v>
      </c>
      <c r="J53" s="58"/>
      <c r="K53" s="58"/>
      <c r="L53" s="58">
        <f>K53+I53+G53</f>
        <v>0</v>
      </c>
    </row>
    <row r="54" spans="1:12" ht="13.5">
      <c r="A54" s="182"/>
      <c r="B54" s="174" t="s">
        <v>455</v>
      </c>
      <c r="C54" s="158" t="s">
        <v>143</v>
      </c>
      <c r="D54" s="156">
        <v>12.5</v>
      </c>
      <c r="E54" s="156">
        <f>E52*D54</f>
        <v>266.625</v>
      </c>
      <c r="F54" s="156"/>
      <c r="G54" s="156">
        <f>F54*E54</f>
        <v>0</v>
      </c>
      <c r="H54" s="156"/>
      <c r="I54" s="156"/>
      <c r="J54" s="156"/>
      <c r="K54" s="156"/>
      <c r="L54" s="156">
        <f>G54</f>
        <v>0</v>
      </c>
    </row>
    <row r="55" spans="1:12" ht="13.5">
      <c r="A55" s="182"/>
      <c r="B55" s="174" t="s">
        <v>165</v>
      </c>
      <c r="C55" s="158" t="s">
        <v>137</v>
      </c>
      <c r="D55" s="156">
        <v>0.02</v>
      </c>
      <c r="E55" s="156">
        <f>E52*D55</f>
        <v>0.4266</v>
      </c>
      <c r="F55" s="156"/>
      <c r="G55" s="156">
        <f>F55*E55</f>
        <v>0</v>
      </c>
      <c r="H55" s="156"/>
      <c r="I55" s="156"/>
      <c r="J55" s="156"/>
      <c r="K55" s="156"/>
      <c r="L55" s="156">
        <f>G55</f>
        <v>0</v>
      </c>
    </row>
    <row r="56" spans="1:12" ht="13.5">
      <c r="A56" s="182"/>
      <c r="B56" s="175" t="s">
        <v>123</v>
      </c>
      <c r="C56" s="111" t="s">
        <v>0</v>
      </c>
      <c r="D56" s="160">
        <v>0.16</v>
      </c>
      <c r="E56" s="160">
        <f>E52*D56</f>
        <v>3.4128</v>
      </c>
      <c r="F56" s="160"/>
      <c r="G56" s="156">
        <f>F56*E56</f>
        <v>0</v>
      </c>
      <c r="H56" s="156"/>
      <c r="I56" s="156"/>
      <c r="J56" s="156"/>
      <c r="K56" s="156"/>
      <c r="L56" s="156">
        <f>G56</f>
        <v>0</v>
      </c>
    </row>
    <row r="57" spans="1:12" ht="13.5">
      <c r="A57" s="121">
        <v>4</v>
      </c>
      <c r="B57" s="177" t="s">
        <v>456</v>
      </c>
      <c r="C57" s="178" t="s">
        <v>124</v>
      </c>
      <c r="D57" s="180"/>
      <c r="E57" s="180">
        <v>3</v>
      </c>
      <c r="F57" s="156"/>
      <c r="G57" s="156"/>
      <c r="H57" s="156"/>
      <c r="I57" s="156"/>
      <c r="J57" s="156"/>
      <c r="K57" s="156"/>
      <c r="L57" s="58"/>
    </row>
    <row r="58" spans="1:12" ht="13.5">
      <c r="A58" s="125"/>
      <c r="B58" s="152" t="s">
        <v>153</v>
      </c>
      <c r="C58" s="114" t="s">
        <v>0</v>
      </c>
      <c r="D58" s="58">
        <v>1</v>
      </c>
      <c r="E58" s="58">
        <f>E57*D58</f>
        <v>3</v>
      </c>
      <c r="F58" s="58"/>
      <c r="G58" s="58"/>
      <c r="H58" s="58"/>
      <c r="I58" s="58">
        <f>H58*E58</f>
        <v>0</v>
      </c>
      <c r="J58" s="58"/>
      <c r="K58" s="58"/>
      <c r="L58" s="58">
        <f>K58+I58+G58</f>
        <v>0</v>
      </c>
    </row>
    <row r="59" spans="1:12" ht="13.5">
      <c r="A59" s="125"/>
      <c r="B59" s="174" t="s">
        <v>459</v>
      </c>
      <c r="C59" s="158" t="s">
        <v>124</v>
      </c>
      <c r="D59" s="156">
        <v>1</v>
      </c>
      <c r="E59" s="156">
        <f>E57*D59</f>
        <v>3</v>
      </c>
      <c r="F59" s="156"/>
      <c r="G59" s="156">
        <f>F59*E59</f>
        <v>0</v>
      </c>
      <c r="H59" s="156"/>
      <c r="I59" s="156"/>
      <c r="J59" s="156"/>
      <c r="K59" s="156"/>
      <c r="L59" s="58">
        <f>K59+I59+G59</f>
        <v>0</v>
      </c>
    </row>
    <row r="60" spans="1:12" ht="13.5">
      <c r="A60" s="125"/>
      <c r="B60" s="168" t="s">
        <v>457</v>
      </c>
      <c r="C60" s="158" t="s">
        <v>143</v>
      </c>
      <c r="D60" s="158"/>
      <c r="E60" s="156">
        <v>2</v>
      </c>
      <c r="F60" s="156"/>
      <c r="G60" s="156">
        <f>F60*E60</f>
        <v>0</v>
      </c>
      <c r="H60" s="156"/>
      <c r="I60" s="156"/>
      <c r="J60" s="156"/>
      <c r="K60" s="156"/>
      <c r="L60" s="156">
        <f>K60+I60+G60</f>
        <v>0</v>
      </c>
    </row>
    <row r="61" spans="1:12" ht="13.5">
      <c r="A61" s="125"/>
      <c r="B61" s="168" t="s">
        <v>458</v>
      </c>
      <c r="C61" s="158" t="s">
        <v>0</v>
      </c>
      <c r="D61" s="158">
        <v>5</v>
      </c>
      <c r="E61" s="156">
        <f>E57*D61</f>
        <v>15</v>
      </c>
      <c r="F61" s="156"/>
      <c r="G61" s="156">
        <f>F61*E61</f>
        <v>0</v>
      </c>
      <c r="H61" s="156"/>
      <c r="I61" s="156"/>
      <c r="J61" s="156"/>
      <c r="K61" s="156"/>
      <c r="L61" s="156">
        <f>K61+I61+G61</f>
        <v>0</v>
      </c>
    </row>
    <row r="62" spans="1:12" ht="42.75" customHeight="1">
      <c r="A62" s="121">
        <v>5</v>
      </c>
      <c r="B62" s="93" t="s">
        <v>461</v>
      </c>
      <c r="C62" s="56" t="s">
        <v>121</v>
      </c>
      <c r="D62" s="57"/>
      <c r="E62" s="57">
        <v>19.73</v>
      </c>
      <c r="F62" s="156"/>
      <c r="G62" s="118"/>
      <c r="H62" s="118"/>
      <c r="I62" s="118"/>
      <c r="J62" s="118"/>
      <c r="K62" s="118"/>
      <c r="L62" s="118"/>
    </row>
    <row r="63" spans="1:12" ht="13.5">
      <c r="A63" s="182"/>
      <c r="B63" s="152" t="s">
        <v>153</v>
      </c>
      <c r="C63" s="114" t="s">
        <v>0</v>
      </c>
      <c r="D63" s="58">
        <v>1</v>
      </c>
      <c r="E63" s="58">
        <f>E62*D63</f>
        <v>19.73</v>
      </c>
      <c r="F63" s="58"/>
      <c r="G63" s="58"/>
      <c r="H63" s="58"/>
      <c r="I63" s="58">
        <f>H63*E63</f>
        <v>0</v>
      </c>
      <c r="J63" s="58"/>
      <c r="K63" s="58"/>
      <c r="L63" s="58">
        <f>K63+I63+G63</f>
        <v>0</v>
      </c>
    </row>
    <row r="64" spans="1:12" ht="13.5">
      <c r="A64" s="182"/>
      <c r="B64" s="174" t="s">
        <v>165</v>
      </c>
      <c r="C64" s="158" t="s">
        <v>137</v>
      </c>
      <c r="D64" s="156">
        <v>0.0408</v>
      </c>
      <c r="E64" s="156">
        <f>E62*D64</f>
        <v>0.804984</v>
      </c>
      <c r="F64" s="156"/>
      <c r="G64" s="156">
        <f>F64*E64</f>
        <v>0</v>
      </c>
      <c r="H64" s="156"/>
      <c r="I64" s="156"/>
      <c r="J64" s="156"/>
      <c r="K64" s="156"/>
      <c r="L64" s="58">
        <f>K64+I64+G64</f>
        <v>0</v>
      </c>
    </row>
    <row r="65" spans="1:12" ht="13.5">
      <c r="A65" s="182"/>
      <c r="B65" s="175" t="s">
        <v>462</v>
      </c>
      <c r="C65" s="111" t="s">
        <v>121</v>
      </c>
      <c r="D65" s="160">
        <v>1.05</v>
      </c>
      <c r="E65" s="160">
        <f>E62*D65</f>
        <v>20.7165</v>
      </c>
      <c r="F65" s="160"/>
      <c r="G65" s="156">
        <f>F65*E65</f>
        <v>0</v>
      </c>
      <c r="H65" s="160"/>
      <c r="I65" s="160"/>
      <c r="J65" s="160"/>
      <c r="K65" s="160"/>
      <c r="L65" s="58">
        <f>K65+I65+G65</f>
        <v>0</v>
      </c>
    </row>
    <row r="66" spans="1:12" ht="13.5">
      <c r="A66" s="182"/>
      <c r="B66" s="175" t="s">
        <v>123</v>
      </c>
      <c r="C66" s="111" t="s">
        <v>0</v>
      </c>
      <c r="D66" s="160">
        <v>0.07</v>
      </c>
      <c r="E66" s="160">
        <f>E62*D66</f>
        <v>1.3811000000000002</v>
      </c>
      <c r="F66" s="160"/>
      <c r="G66" s="160">
        <f>F66*E66</f>
        <v>0</v>
      </c>
      <c r="H66" s="160"/>
      <c r="I66" s="160"/>
      <c r="J66" s="160"/>
      <c r="K66" s="160"/>
      <c r="L66" s="176">
        <f>K66+I66+G66</f>
        <v>0</v>
      </c>
    </row>
    <row r="67" spans="1:12" ht="27">
      <c r="A67" s="181">
        <v>6</v>
      </c>
      <c r="B67" s="177" t="s">
        <v>467</v>
      </c>
      <c r="C67" s="178" t="s">
        <v>121</v>
      </c>
      <c r="D67" s="180"/>
      <c r="E67" s="180">
        <v>51.45</v>
      </c>
      <c r="F67" s="160"/>
      <c r="G67" s="160"/>
      <c r="H67" s="160"/>
      <c r="I67" s="160"/>
      <c r="J67" s="160"/>
      <c r="K67" s="160"/>
      <c r="L67" s="176"/>
    </row>
    <row r="68" spans="1:12" ht="13.5">
      <c r="A68" s="182"/>
      <c r="B68" s="152" t="s">
        <v>153</v>
      </c>
      <c r="C68" s="114" t="s">
        <v>0</v>
      </c>
      <c r="D68" s="58">
        <v>1</v>
      </c>
      <c r="E68" s="58">
        <f>E67*D68</f>
        <v>51.45</v>
      </c>
      <c r="F68" s="58"/>
      <c r="G68" s="58"/>
      <c r="H68" s="58"/>
      <c r="I68" s="58">
        <f>H68*E68</f>
        <v>0</v>
      </c>
      <c r="J68" s="58"/>
      <c r="K68" s="58"/>
      <c r="L68" s="58">
        <f>K68+I68+G68</f>
        <v>0</v>
      </c>
    </row>
    <row r="69" spans="1:12" ht="13.5">
      <c r="A69" s="182"/>
      <c r="B69" s="174" t="s">
        <v>165</v>
      </c>
      <c r="C69" s="158" t="s">
        <v>137</v>
      </c>
      <c r="D69" s="156">
        <v>0.0204</v>
      </c>
      <c r="E69" s="156">
        <f>E67*D69</f>
        <v>1.0495800000000002</v>
      </c>
      <c r="F69" s="156"/>
      <c r="G69" s="156">
        <f>F69*E69</f>
        <v>0</v>
      </c>
      <c r="H69" s="156"/>
      <c r="I69" s="156"/>
      <c r="J69" s="156"/>
      <c r="K69" s="156"/>
      <c r="L69" s="58">
        <f>K69+I69+G69</f>
        <v>0</v>
      </c>
    </row>
    <row r="70" spans="1:12" ht="27">
      <c r="A70" s="121">
        <v>7</v>
      </c>
      <c r="B70" s="93" t="s">
        <v>222</v>
      </c>
      <c r="C70" s="56" t="s">
        <v>121</v>
      </c>
      <c r="D70" s="57"/>
      <c r="E70" s="57">
        <v>197.55</v>
      </c>
      <c r="F70" s="58"/>
      <c r="G70" s="156"/>
      <c r="H70" s="156"/>
      <c r="I70" s="156"/>
      <c r="J70" s="156"/>
      <c r="K70" s="156"/>
      <c r="L70" s="156"/>
    </row>
    <row r="71" spans="1:12" ht="13.5">
      <c r="A71" s="125"/>
      <c r="B71" s="152" t="s">
        <v>153</v>
      </c>
      <c r="C71" s="114" t="s">
        <v>0</v>
      </c>
      <c r="D71" s="58">
        <v>1</v>
      </c>
      <c r="E71" s="58">
        <f>E70*D71</f>
        <v>197.55</v>
      </c>
      <c r="F71" s="58"/>
      <c r="G71" s="58"/>
      <c r="H71" s="58"/>
      <c r="I71" s="58">
        <f>H71*E71</f>
        <v>0</v>
      </c>
      <c r="J71" s="58"/>
      <c r="K71" s="58"/>
      <c r="L71" s="58">
        <f>K71+I71+G71</f>
        <v>0</v>
      </c>
    </row>
    <row r="72" spans="1:12" ht="13.5">
      <c r="A72" s="125"/>
      <c r="B72" s="174" t="s">
        <v>165</v>
      </c>
      <c r="C72" s="158" t="s">
        <v>137</v>
      </c>
      <c r="D72" s="233">
        <v>0.031</v>
      </c>
      <c r="E72" s="156">
        <f>E70*D72</f>
        <v>6.12405</v>
      </c>
      <c r="F72" s="156"/>
      <c r="G72" s="156">
        <f>F72*E72</f>
        <v>0</v>
      </c>
      <c r="H72" s="156"/>
      <c r="I72" s="156"/>
      <c r="J72" s="156"/>
      <c r="K72" s="156"/>
      <c r="L72" s="58">
        <f>K72+I72+G72</f>
        <v>0</v>
      </c>
    </row>
    <row r="73" spans="1:12" ht="27">
      <c r="A73" s="121">
        <v>8</v>
      </c>
      <c r="B73" s="93" t="s">
        <v>223</v>
      </c>
      <c r="C73" s="56" t="s">
        <v>124</v>
      </c>
      <c r="D73" s="57"/>
      <c r="E73" s="57">
        <v>51.15</v>
      </c>
      <c r="F73" s="58"/>
      <c r="G73" s="156"/>
      <c r="H73" s="156"/>
      <c r="I73" s="156"/>
      <c r="J73" s="156"/>
      <c r="K73" s="156"/>
      <c r="L73" s="156"/>
    </row>
    <row r="74" spans="1:12" ht="13.5">
      <c r="A74" s="182"/>
      <c r="B74" s="152" t="s">
        <v>153</v>
      </c>
      <c r="C74" s="114" t="s">
        <v>0</v>
      </c>
      <c r="D74" s="58">
        <v>1</v>
      </c>
      <c r="E74" s="58">
        <f>E73*D74</f>
        <v>51.15</v>
      </c>
      <c r="F74" s="58"/>
      <c r="G74" s="58"/>
      <c r="H74" s="58"/>
      <c r="I74" s="58">
        <f>H74*E74</f>
        <v>0</v>
      </c>
      <c r="J74" s="58"/>
      <c r="K74" s="58"/>
      <c r="L74" s="58">
        <f>K74+I74+G74</f>
        <v>0</v>
      </c>
    </row>
    <row r="75" spans="1:12" ht="13.5">
      <c r="A75" s="182"/>
      <c r="B75" s="175" t="s">
        <v>165</v>
      </c>
      <c r="C75" s="111" t="s">
        <v>137</v>
      </c>
      <c r="D75" s="160">
        <v>0.008</v>
      </c>
      <c r="E75" s="160">
        <f>E73*D75</f>
        <v>0.4092</v>
      </c>
      <c r="F75" s="156"/>
      <c r="G75" s="156">
        <f>F75*E75</f>
        <v>0</v>
      </c>
      <c r="H75" s="156"/>
      <c r="I75" s="156"/>
      <c r="J75" s="156"/>
      <c r="K75" s="156"/>
      <c r="L75" s="58">
        <f>K75+I75+G75</f>
        <v>0</v>
      </c>
    </row>
    <row r="76" spans="1:12" ht="40.5">
      <c r="A76" s="121">
        <v>9</v>
      </c>
      <c r="B76" s="93" t="s">
        <v>463</v>
      </c>
      <c r="C76" s="56" t="s">
        <v>121</v>
      </c>
      <c r="D76" s="57"/>
      <c r="E76" s="57">
        <v>4.25</v>
      </c>
      <c r="F76" s="156"/>
      <c r="G76" s="156"/>
      <c r="H76" s="156"/>
      <c r="I76" s="156"/>
      <c r="J76" s="156"/>
      <c r="K76" s="156"/>
      <c r="L76" s="58"/>
    </row>
    <row r="77" spans="1:12" ht="13.5">
      <c r="A77" s="182"/>
      <c r="B77" s="152" t="s">
        <v>153</v>
      </c>
      <c r="C77" s="114" t="s">
        <v>0</v>
      </c>
      <c r="D77" s="58">
        <v>1</v>
      </c>
      <c r="E77" s="58">
        <f>E76*D77</f>
        <v>4.25</v>
      </c>
      <c r="F77" s="58"/>
      <c r="G77" s="58"/>
      <c r="H77" s="58"/>
      <c r="I77" s="58">
        <f>H77*E77</f>
        <v>0</v>
      </c>
      <c r="J77" s="58"/>
      <c r="K77" s="58"/>
      <c r="L77" s="58">
        <f>K77+I77+G77</f>
        <v>0</v>
      </c>
    </row>
    <row r="78" spans="1:12" ht="27">
      <c r="A78" s="182"/>
      <c r="B78" s="174" t="s">
        <v>464</v>
      </c>
      <c r="C78" s="114" t="s">
        <v>121</v>
      </c>
      <c r="D78" s="58">
        <v>1.05</v>
      </c>
      <c r="E78" s="58">
        <f>E76*D78</f>
        <v>4.4625</v>
      </c>
      <c r="F78" s="58"/>
      <c r="G78" s="58">
        <f>F78*E78</f>
        <v>0</v>
      </c>
      <c r="H78" s="58"/>
      <c r="I78" s="58"/>
      <c r="J78" s="58"/>
      <c r="K78" s="58"/>
      <c r="L78" s="58">
        <f>K78+I78+G78</f>
        <v>0</v>
      </c>
    </row>
    <row r="79" spans="1:12" ht="13.5">
      <c r="A79" s="182"/>
      <c r="B79" s="175" t="s">
        <v>465</v>
      </c>
      <c r="C79" s="111" t="s">
        <v>124</v>
      </c>
      <c r="D79" s="160"/>
      <c r="E79" s="160">
        <v>6</v>
      </c>
      <c r="F79" s="156"/>
      <c r="G79" s="156">
        <f>F79*E79</f>
        <v>0</v>
      </c>
      <c r="H79" s="156"/>
      <c r="I79" s="156"/>
      <c r="J79" s="156"/>
      <c r="K79" s="156"/>
      <c r="L79" s="58">
        <f>K79+I79+G79</f>
        <v>0</v>
      </c>
    </row>
    <row r="80" spans="1:12" ht="27">
      <c r="A80" s="121">
        <v>10</v>
      </c>
      <c r="B80" s="93" t="s">
        <v>466</v>
      </c>
      <c r="C80" s="56" t="s">
        <v>121</v>
      </c>
      <c r="D80" s="57"/>
      <c r="E80" s="57">
        <v>3.36</v>
      </c>
      <c r="F80" s="156"/>
      <c r="G80" s="156"/>
      <c r="H80" s="156"/>
      <c r="I80" s="156"/>
      <c r="J80" s="156"/>
      <c r="K80" s="156"/>
      <c r="L80" s="58"/>
    </row>
    <row r="81" spans="1:12" ht="13.5">
      <c r="A81" s="182"/>
      <c r="B81" s="152" t="s">
        <v>153</v>
      </c>
      <c r="C81" s="114" t="s">
        <v>0</v>
      </c>
      <c r="D81" s="58">
        <v>1</v>
      </c>
      <c r="E81" s="58">
        <f>E80*D81</f>
        <v>3.36</v>
      </c>
      <c r="F81" s="58"/>
      <c r="G81" s="58"/>
      <c r="H81" s="58"/>
      <c r="I81" s="58">
        <f>H81*E81</f>
        <v>0</v>
      </c>
      <c r="J81" s="58"/>
      <c r="K81" s="58"/>
      <c r="L81" s="58">
        <f>K81+I81+G81</f>
        <v>0</v>
      </c>
    </row>
    <row r="82" spans="1:12" ht="27">
      <c r="A82" s="182"/>
      <c r="B82" s="174" t="s">
        <v>464</v>
      </c>
      <c r="C82" s="114" t="s">
        <v>121</v>
      </c>
      <c r="D82" s="58">
        <v>1.05</v>
      </c>
      <c r="E82" s="58">
        <f>E80*D82</f>
        <v>3.528</v>
      </c>
      <c r="F82" s="58"/>
      <c r="G82" s="58">
        <f>F82*E82</f>
        <v>0</v>
      </c>
      <c r="H82" s="58"/>
      <c r="I82" s="58"/>
      <c r="J82" s="58"/>
      <c r="K82" s="58"/>
      <c r="L82" s="58">
        <f>K82+I82+G82</f>
        <v>0</v>
      </c>
    </row>
    <row r="83" spans="1:12" ht="27">
      <c r="A83" s="121">
        <v>11</v>
      </c>
      <c r="B83" s="177" t="s">
        <v>324</v>
      </c>
      <c r="C83" s="178" t="s">
        <v>121</v>
      </c>
      <c r="D83" s="179"/>
      <c r="E83" s="180">
        <v>19.24</v>
      </c>
      <c r="F83" s="156"/>
      <c r="G83" s="156"/>
      <c r="H83" s="156"/>
      <c r="I83" s="156"/>
      <c r="J83" s="156"/>
      <c r="K83" s="156"/>
      <c r="L83" s="156"/>
    </row>
    <row r="84" spans="1:12" ht="13.5">
      <c r="A84" s="182"/>
      <c r="B84" s="152" t="s">
        <v>153</v>
      </c>
      <c r="C84" s="111" t="s">
        <v>0</v>
      </c>
      <c r="D84" s="160">
        <v>1</v>
      </c>
      <c r="E84" s="160">
        <f>E83*D84</f>
        <v>19.24</v>
      </c>
      <c r="F84" s="156"/>
      <c r="G84" s="156"/>
      <c r="H84" s="156"/>
      <c r="I84" s="156">
        <f>H84*E84</f>
        <v>0</v>
      </c>
      <c r="J84" s="156"/>
      <c r="K84" s="156"/>
      <c r="L84" s="156">
        <f>K84+I84+G84</f>
        <v>0</v>
      </c>
    </row>
    <row r="85" spans="1:12" ht="13.5">
      <c r="A85" s="182"/>
      <c r="B85" s="174" t="s">
        <v>225</v>
      </c>
      <c r="C85" s="114" t="s">
        <v>166</v>
      </c>
      <c r="D85" s="156">
        <v>7.9</v>
      </c>
      <c r="E85" s="156">
        <f>E83*D85</f>
        <v>151.99599999999998</v>
      </c>
      <c r="F85" s="156"/>
      <c r="G85" s="156">
        <f>F85*E85</f>
        <v>0</v>
      </c>
      <c r="H85" s="156"/>
      <c r="I85" s="156"/>
      <c r="J85" s="156"/>
      <c r="K85" s="156"/>
      <c r="L85" s="58">
        <f>K85+I85+G85</f>
        <v>0</v>
      </c>
    </row>
    <row r="86" spans="1:12" ht="27">
      <c r="A86" s="182"/>
      <c r="B86" s="175" t="s">
        <v>325</v>
      </c>
      <c r="C86" s="121" t="s">
        <v>121</v>
      </c>
      <c r="D86" s="176">
        <v>1.02</v>
      </c>
      <c r="E86" s="176">
        <f>E83*D86</f>
        <v>19.6248</v>
      </c>
      <c r="F86" s="176"/>
      <c r="G86" s="176">
        <f>F86*E86</f>
        <v>0</v>
      </c>
      <c r="H86" s="176"/>
      <c r="I86" s="176"/>
      <c r="J86" s="176"/>
      <c r="K86" s="176"/>
      <c r="L86" s="176">
        <f>K86+I86+G86</f>
        <v>0</v>
      </c>
    </row>
    <row r="87" spans="1:12" ht="13.5">
      <c r="A87" s="125"/>
      <c r="B87" s="175" t="s">
        <v>123</v>
      </c>
      <c r="C87" s="111" t="s">
        <v>0</v>
      </c>
      <c r="D87" s="160">
        <v>0.2</v>
      </c>
      <c r="E87" s="160">
        <f>E83*D87</f>
        <v>3.848</v>
      </c>
      <c r="F87" s="160"/>
      <c r="G87" s="160">
        <f>F87*E87</f>
        <v>0</v>
      </c>
      <c r="H87" s="160"/>
      <c r="I87" s="160"/>
      <c r="J87" s="160"/>
      <c r="K87" s="160"/>
      <c r="L87" s="176">
        <f>K87+I87+G87</f>
        <v>0</v>
      </c>
    </row>
    <row r="88" spans="1:12" ht="27">
      <c r="A88" s="121">
        <v>12</v>
      </c>
      <c r="B88" s="177" t="s">
        <v>224</v>
      </c>
      <c r="C88" s="178" t="s">
        <v>121</v>
      </c>
      <c r="D88" s="180"/>
      <c r="E88" s="180">
        <v>74.5</v>
      </c>
      <c r="F88" s="176"/>
      <c r="G88" s="176"/>
      <c r="H88" s="176"/>
      <c r="I88" s="176"/>
      <c r="J88" s="176"/>
      <c r="K88" s="176"/>
      <c r="L88" s="176"/>
    </row>
    <row r="89" spans="1:12" ht="13.5">
      <c r="A89" s="182"/>
      <c r="B89" s="152" t="s">
        <v>153</v>
      </c>
      <c r="C89" s="111" t="s">
        <v>0</v>
      </c>
      <c r="D89" s="160">
        <v>1</v>
      </c>
      <c r="E89" s="160">
        <f>E88*D89</f>
        <v>74.5</v>
      </c>
      <c r="F89" s="156"/>
      <c r="G89" s="156"/>
      <c r="H89" s="156"/>
      <c r="I89" s="156">
        <f>H89*E89</f>
        <v>0</v>
      </c>
      <c r="J89" s="156"/>
      <c r="K89" s="156"/>
      <c r="L89" s="156">
        <f>K89+I89+G89</f>
        <v>0</v>
      </c>
    </row>
    <row r="90" spans="1:12" ht="13.5">
      <c r="A90" s="182"/>
      <c r="B90" s="174" t="s">
        <v>225</v>
      </c>
      <c r="C90" s="114" t="s">
        <v>166</v>
      </c>
      <c r="D90" s="156">
        <v>7.9</v>
      </c>
      <c r="E90" s="156">
        <f>E88*D90</f>
        <v>588.5500000000001</v>
      </c>
      <c r="F90" s="156"/>
      <c r="G90" s="156">
        <f>F90*E90</f>
        <v>0</v>
      </c>
      <c r="H90" s="156"/>
      <c r="I90" s="156"/>
      <c r="J90" s="156"/>
      <c r="K90" s="156"/>
      <c r="L90" s="58">
        <f>K90+I90+G90</f>
        <v>0</v>
      </c>
    </row>
    <row r="91" spans="1:12" ht="27">
      <c r="A91" s="182"/>
      <c r="B91" s="175" t="s">
        <v>325</v>
      </c>
      <c r="C91" s="121" t="s">
        <v>121</v>
      </c>
      <c r="D91" s="176">
        <v>1.02</v>
      </c>
      <c r="E91" s="176">
        <f>E88*D91</f>
        <v>75.99</v>
      </c>
      <c r="F91" s="176"/>
      <c r="G91" s="176">
        <f>F91*E91</f>
        <v>0</v>
      </c>
      <c r="H91" s="176"/>
      <c r="I91" s="176"/>
      <c r="J91" s="176"/>
      <c r="K91" s="176"/>
      <c r="L91" s="176">
        <f>K91+I91+G91</f>
        <v>0</v>
      </c>
    </row>
    <row r="92" spans="1:12" ht="13.5">
      <c r="A92" s="182"/>
      <c r="B92" s="175" t="s">
        <v>123</v>
      </c>
      <c r="C92" s="111" t="s">
        <v>0</v>
      </c>
      <c r="D92" s="160">
        <v>0.16</v>
      </c>
      <c r="E92" s="160">
        <f>E88*D92</f>
        <v>11.92</v>
      </c>
      <c r="F92" s="160"/>
      <c r="G92" s="160">
        <f>F92*E92</f>
        <v>0</v>
      </c>
      <c r="H92" s="160"/>
      <c r="I92" s="160"/>
      <c r="J92" s="160"/>
      <c r="K92" s="160"/>
      <c r="L92" s="176">
        <f>K92+I92+G92</f>
        <v>0</v>
      </c>
    </row>
    <row r="93" spans="1:12" ht="27">
      <c r="A93" s="121">
        <v>13</v>
      </c>
      <c r="B93" s="177" t="s">
        <v>468</v>
      </c>
      <c r="C93" s="178" t="s">
        <v>124</v>
      </c>
      <c r="D93" s="180"/>
      <c r="E93" s="180">
        <v>43.64</v>
      </c>
      <c r="F93" s="160"/>
      <c r="G93" s="160"/>
      <c r="H93" s="160"/>
      <c r="I93" s="160"/>
      <c r="J93" s="160"/>
      <c r="K93" s="160"/>
      <c r="L93" s="160"/>
    </row>
    <row r="94" spans="1:12" ht="13.5">
      <c r="A94" s="182"/>
      <c r="B94" s="152" t="s">
        <v>153</v>
      </c>
      <c r="C94" s="111" t="s">
        <v>0</v>
      </c>
      <c r="D94" s="160">
        <v>1</v>
      </c>
      <c r="E94" s="160">
        <f>E93*D94</f>
        <v>43.64</v>
      </c>
      <c r="F94" s="156"/>
      <c r="G94" s="156"/>
      <c r="H94" s="156"/>
      <c r="I94" s="156">
        <f>H94*E94</f>
        <v>0</v>
      </c>
      <c r="J94" s="156"/>
      <c r="K94" s="156"/>
      <c r="L94" s="156">
        <f>K94+I94+G94</f>
        <v>0</v>
      </c>
    </row>
    <row r="95" spans="1:12" ht="13.5">
      <c r="A95" s="182"/>
      <c r="B95" s="175" t="s">
        <v>171</v>
      </c>
      <c r="C95" s="111" t="s">
        <v>166</v>
      </c>
      <c r="D95" s="160">
        <v>0.7</v>
      </c>
      <c r="E95" s="160">
        <f>E93*D95</f>
        <v>30.548</v>
      </c>
      <c r="F95" s="156"/>
      <c r="G95" s="156">
        <f>F95*E95</f>
        <v>0</v>
      </c>
      <c r="H95" s="156"/>
      <c r="I95" s="156"/>
      <c r="J95" s="156"/>
      <c r="K95" s="156"/>
      <c r="L95" s="156">
        <f>K95+I95+G95</f>
        <v>0</v>
      </c>
    </row>
    <row r="96" spans="1:12" ht="27">
      <c r="A96" s="182"/>
      <c r="B96" s="175" t="s">
        <v>325</v>
      </c>
      <c r="C96" s="121" t="s">
        <v>121</v>
      </c>
      <c r="D96" s="176">
        <v>0.06</v>
      </c>
      <c r="E96" s="176">
        <f>E93*D96</f>
        <v>2.6184</v>
      </c>
      <c r="F96" s="176"/>
      <c r="G96" s="176">
        <f>F96*E96</f>
        <v>0</v>
      </c>
      <c r="H96" s="176"/>
      <c r="I96" s="176"/>
      <c r="J96" s="176"/>
      <c r="K96" s="176"/>
      <c r="L96" s="176">
        <f>K96+I96+G96</f>
        <v>0</v>
      </c>
    </row>
    <row r="97" spans="1:12" ht="40.5">
      <c r="A97" s="121">
        <v>14</v>
      </c>
      <c r="B97" s="177" t="s">
        <v>327</v>
      </c>
      <c r="C97" s="178" t="s">
        <v>121</v>
      </c>
      <c r="D97" s="180"/>
      <c r="E97" s="180">
        <v>102.3</v>
      </c>
      <c r="F97" s="160"/>
      <c r="G97" s="160"/>
      <c r="H97" s="160"/>
      <c r="I97" s="160"/>
      <c r="J97" s="160"/>
      <c r="K97" s="160"/>
      <c r="L97" s="176"/>
    </row>
    <row r="98" spans="1:12" ht="13.5">
      <c r="A98" s="182"/>
      <c r="B98" s="152" t="s">
        <v>153</v>
      </c>
      <c r="C98" s="111" t="s">
        <v>0</v>
      </c>
      <c r="D98" s="160">
        <v>1</v>
      </c>
      <c r="E98" s="160">
        <f>E97*D98</f>
        <v>102.3</v>
      </c>
      <c r="F98" s="156"/>
      <c r="G98" s="156"/>
      <c r="H98" s="156"/>
      <c r="I98" s="156">
        <f>H98*E98</f>
        <v>0</v>
      </c>
      <c r="J98" s="156"/>
      <c r="K98" s="156"/>
      <c r="L98" s="156">
        <f>K98+I98+G98</f>
        <v>0</v>
      </c>
    </row>
    <row r="99" spans="1:12" ht="13.5">
      <c r="A99" s="125"/>
      <c r="B99" s="175" t="s">
        <v>168</v>
      </c>
      <c r="C99" s="111" t="s">
        <v>204</v>
      </c>
      <c r="D99" s="160">
        <v>0.15</v>
      </c>
      <c r="E99" s="160">
        <f>E97*D99</f>
        <v>15.344999999999999</v>
      </c>
      <c r="F99" s="160"/>
      <c r="G99" s="160">
        <f>F99*E99</f>
        <v>0</v>
      </c>
      <c r="H99" s="160"/>
      <c r="I99" s="160"/>
      <c r="J99" s="160"/>
      <c r="K99" s="160"/>
      <c r="L99" s="176">
        <f>G99</f>
        <v>0</v>
      </c>
    </row>
    <row r="100" spans="1:12" ht="13.5">
      <c r="A100" s="125"/>
      <c r="B100" s="175" t="s">
        <v>169</v>
      </c>
      <c r="C100" s="121" t="s">
        <v>166</v>
      </c>
      <c r="D100" s="160">
        <v>2.4</v>
      </c>
      <c r="E100" s="160">
        <f>E97*D100</f>
        <v>245.51999999999998</v>
      </c>
      <c r="F100" s="160"/>
      <c r="G100" s="160">
        <f>F100*E100</f>
        <v>0</v>
      </c>
      <c r="H100" s="160"/>
      <c r="I100" s="160"/>
      <c r="J100" s="160"/>
      <c r="K100" s="160"/>
      <c r="L100" s="176">
        <f>G100</f>
        <v>0</v>
      </c>
    </row>
    <row r="101" spans="1:12" ht="13.5">
      <c r="A101" s="125"/>
      <c r="B101" s="175" t="s">
        <v>170</v>
      </c>
      <c r="C101" s="111" t="s">
        <v>204</v>
      </c>
      <c r="D101" s="160">
        <v>0.4</v>
      </c>
      <c r="E101" s="160">
        <f>E97*D101</f>
        <v>40.92</v>
      </c>
      <c r="F101" s="160"/>
      <c r="G101" s="160">
        <f>F101*E101</f>
        <v>0</v>
      </c>
      <c r="H101" s="160"/>
      <c r="I101" s="160"/>
      <c r="J101" s="160"/>
      <c r="K101" s="160"/>
      <c r="L101" s="176">
        <f>G101</f>
        <v>0</v>
      </c>
    </row>
    <row r="102" spans="1:12" ht="13.5">
      <c r="A102" s="125"/>
      <c r="B102" s="175" t="s">
        <v>123</v>
      </c>
      <c r="C102" s="111" t="s">
        <v>0</v>
      </c>
      <c r="D102" s="160">
        <v>0.1</v>
      </c>
      <c r="E102" s="160">
        <f>E97*D102</f>
        <v>10.23</v>
      </c>
      <c r="F102" s="160"/>
      <c r="G102" s="160">
        <f>F102*E102</f>
        <v>0</v>
      </c>
      <c r="H102" s="160"/>
      <c r="I102" s="160"/>
      <c r="J102" s="160"/>
      <c r="K102" s="160"/>
      <c r="L102" s="176">
        <f>G102</f>
        <v>0</v>
      </c>
    </row>
    <row r="103" spans="1:12" ht="40.5">
      <c r="A103" s="121">
        <v>15</v>
      </c>
      <c r="B103" s="177" t="s">
        <v>326</v>
      </c>
      <c r="C103" s="178" t="s">
        <v>121</v>
      </c>
      <c r="D103" s="180"/>
      <c r="E103" s="180">
        <v>37.98</v>
      </c>
      <c r="F103" s="160"/>
      <c r="G103" s="160"/>
      <c r="H103" s="160"/>
      <c r="I103" s="160"/>
      <c r="J103" s="160"/>
      <c r="K103" s="160"/>
      <c r="L103" s="176"/>
    </row>
    <row r="104" spans="1:12" ht="13.5">
      <c r="A104" s="182"/>
      <c r="B104" s="152" t="s">
        <v>153</v>
      </c>
      <c r="C104" s="111" t="s">
        <v>0</v>
      </c>
      <c r="D104" s="160">
        <v>1</v>
      </c>
      <c r="E104" s="160">
        <f>E103*D104</f>
        <v>37.98</v>
      </c>
      <c r="F104" s="156"/>
      <c r="G104" s="156"/>
      <c r="H104" s="156"/>
      <c r="I104" s="156">
        <f>H104*E104</f>
        <v>0</v>
      </c>
      <c r="J104" s="156"/>
      <c r="K104" s="156"/>
      <c r="L104" s="156">
        <f>K104+I104+G104</f>
        <v>0</v>
      </c>
    </row>
    <row r="105" spans="1:12" ht="13.5">
      <c r="A105" s="125"/>
      <c r="B105" s="175" t="s">
        <v>168</v>
      </c>
      <c r="C105" s="111" t="s">
        <v>204</v>
      </c>
      <c r="D105" s="160">
        <v>0.15</v>
      </c>
      <c r="E105" s="160">
        <f>E103*D105</f>
        <v>5.696999999999999</v>
      </c>
      <c r="F105" s="160"/>
      <c r="G105" s="160">
        <f>F105*E105</f>
        <v>0</v>
      </c>
      <c r="H105" s="160"/>
      <c r="I105" s="160"/>
      <c r="J105" s="160"/>
      <c r="K105" s="160"/>
      <c r="L105" s="176">
        <f>G105</f>
        <v>0</v>
      </c>
    </row>
    <row r="106" spans="1:12" ht="13.5">
      <c r="A106" s="125"/>
      <c r="B106" s="175" t="s">
        <v>169</v>
      </c>
      <c r="C106" s="121" t="s">
        <v>166</v>
      </c>
      <c r="D106" s="160">
        <v>2.4</v>
      </c>
      <c r="E106" s="160">
        <f>E103*D106</f>
        <v>91.15199999999999</v>
      </c>
      <c r="F106" s="160"/>
      <c r="G106" s="160">
        <f>F106*E106</f>
        <v>0</v>
      </c>
      <c r="H106" s="160"/>
      <c r="I106" s="160"/>
      <c r="J106" s="160"/>
      <c r="K106" s="160"/>
      <c r="L106" s="176">
        <f>G106</f>
        <v>0</v>
      </c>
    </row>
    <row r="107" spans="1:12" ht="13.5">
      <c r="A107" s="125"/>
      <c r="B107" s="175" t="s">
        <v>170</v>
      </c>
      <c r="C107" s="111" t="s">
        <v>204</v>
      </c>
      <c r="D107" s="160">
        <v>0.4</v>
      </c>
      <c r="E107" s="160">
        <f>E103*D107</f>
        <v>15.192</v>
      </c>
      <c r="F107" s="160"/>
      <c r="G107" s="160">
        <f>F107*E107</f>
        <v>0</v>
      </c>
      <c r="H107" s="160"/>
      <c r="I107" s="160"/>
      <c r="J107" s="160"/>
      <c r="K107" s="160"/>
      <c r="L107" s="176">
        <f>G107</f>
        <v>0</v>
      </c>
    </row>
    <row r="108" spans="1:12" ht="13.5">
      <c r="A108" s="125"/>
      <c r="B108" s="175" t="s">
        <v>123</v>
      </c>
      <c r="C108" s="158" t="s">
        <v>0</v>
      </c>
      <c r="D108" s="156">
        <v>0.1</v>
      </c>
      <c r="E108" s="156">
        <f>E103*D108</f>
        <v>3.798</v>
      </c>
      <c r="F108" s="156"/>
      <c r="G108" s="156">
        <f>F108*E108</f>
        <v>0</v>
      </c>
      <c r="H108" s="156"/>
      <c r="I108" s="156"/>
      <c r="J108" s="156"/>
      <c r="K108" s="156"/>
      <c r="L108" s="58">
        <f>G108</f>
        <v>0</v>
      </c>
    </row>
    <row r="109" spans="1:12" ht="27">
      <c r="A109" s="120">
        <v>16</v>
      </c>
      <c r="B109" s="244" t="s">
        <v>328</v>
      </c>
      <c r="C109" s="381" t="s">
        <v>121</v>
      </c>
      <c r="D109" s="382"/>
      <c r="E109" s="365">
        <v>65.5</v>
      </c>
      <c r="F109" s="364"/>
      <c r="G109" s="232"/>
      <c r="H109" s="232"/>
      <c r="I109" s="232"/>
      <c r="J109" s="232"/>
      <c r="K109" s="232"/>
      <c r="L109" s="232"/>
    </row>
    <row r="110" spans="1:12" ht="13.5">
      <c r="A110" s="169"/>
      <c r="B110" s="294" t="s">
        <v>206</v>
      </c>
      <c r="C110" s="92" t="s">
        <v>0</v>
      </c>
      <c r="D110" s="112">
        <v>1</v>
      </c>
      <c r="E110" s="232">
        <f>E109*D110</f>
        <v>65.5</v>
      </c>
      <c r="F110" s="173"/>
      <c r="G110" s="232"/>
      <c r="H110" s="232"/>
      <c r="I110" s="232">
        <f>H110*E110</f>
        <v>0</v>
      </c>
      <c r="J110" s="232"/>
      <c r="K110" s="232"/>
      <c r="L110" s="232">
        <f>I110+G110</f>
        <v>0</v>
      </c>
    </row>
    <row r="111" spans="1:12" ht="13.5">
      <c r="A111" s="169"/>
      <c r="B111" s="246" t="s">
        <v>330</v>
      </c>
      <c r="C111" s="92" t="s">
        <v>121</v>
      </c>
      <c r="D111" s="112">
        <v>1</v>
      </c>
      <c r="E111" s="156">
        <f>E109*D111</f>
        <v>65.5</v>
      </c>
      <c r="F111" s="173"/>
      <c r="G111" s="232">
        <f>F111*E111</f>
        <v>0</v>
      </c>
      <c r="H111" s="156"/>
      <c r="I111" s="232"/>
      <c r="J111" s="232"/>
      <c r="K111" s="232"/>
      <c r="L111" s="232">
        <f>I111+G111</f>
        <v>0</v>
      </c>
    </row>
    <row r="112" spans="1:12" ht="13.5">
      <c r="A112" s="169"/>
      <c r="B112" s="246" t="s">
        <v>329</v>
      </c>
      <c r="C112" s="92" t="s">
        <v>166</v>
      </c>
      <c r="D112" s="112">
        <v>10</v>
      </c>
      <c r="E112" s="156">
        <f>E109*D112</f>
        <v>655</v>
      </c>
      <c r="F112" s="173"/>
      <c r="G112" s="232">
        <f>F112*E112</f>
        <v>0</v>
      </c>
      <c r="H112" s="156"/>
      <c r="I112" s="232"/>
      <c r="J112" s="232"/>
      <c r="K112" s="232"/>
      <c r="L112" s="232">
        <f>I112+G112</f>
        <v>0</v>
      </c>
    </row>
    <row r="113" spans="1:12" ht="42.75" customHeight="1">
      <c r="A113" s="121">
        <v>17</v>
      </c>
      <c r="B113" s="177" t="s">
        <v>331</v>
      </c>
      <c r="C113" s="178" t="s">
        <v>121</v>
      </c>
      <c r="D113" s="180"/>
      <c r="E113" s="180">
        <v>8.01</v>
      </c>
      <c r="F113" s="160"/>
      <c r="G113" s="160"/>
      <c r="H113" s="160"/>
      <c r="I113" s="160"/>
      <c r="J113" s="160"/>
      <c r="K113" s="160"/>
      <c r="L113" s="160"/>
    </row>
    <row r="114" spans="1:12" ht="27">
      <c r="A114" s="182"/>
      <c r="B114" s="175" t="s">
        <v>226</v>
      </c>
      <c r="C114" s="121" t="s">
        <v>121</v>
      </c>
      <c r="D114" s="176">
        <v>1</v>
      </c>
      <c r="E114" s="176">
        <f>E113*D114</f>
        <v>8.01</v>
      </c>
      <c r="F114" s="176"/>
      <c r="G114" s="176">
        <f>F114*E114</f>
        <v>0</v>
      </c>
      <c r="H114" s="176"/>
      <c r="I114" s="176"/>
      <c r="J114" s="176"/>
      <c r="K114" s="176"/>
      <c r="L114" s="176">
        <f>G114</f>
        <v>0</v>
      </c>
    </row>
    <row r="115" spans="1:12" ht="42.75" customHeight="1">
      <c r="A115" s="121">
        <v>18</v>
      </c>
      <c r="B115" s="177" t="s">
        <v>470</v>
      </c>
      <c r="C115" s="178" t="s">
        <v>121</v>
      </c>
      <c r="D115" s="180"/>
      <c r="E115" s="180">
        <v>6.68</v>
      </c>
      <c r="F115" s="160"/>
      <c r="G115" s="160"/>
      <c r="H115" s="160"/>
      <c r="I115" s="160"/>
      <c r="J115" s="160"/>
      <c r="K115" s="160"/>
      <c r="L115" s="160"/>
    </row>
    <row r="116" spans="1:12" ht="13.5">
      <c r="A116" s="182"/>
      <c r="B116" s="175" t="s">
        <v>332</v>
      </c>
      <c r="C116" s="121" t="s">
        <v>121</v>
      </c>
      <c r="D116" s="176">
        <v>1</v>
      </c>
      <c r="E116" s="176">
        <f>E115*D116</f>
        <v>6.68</v>
      </c>
      <c r="F116" s="176"/>
      <c r="G116" s="176">
        <f>F116*E116</f>
        <v>0</v>
      </c>
      <c r="H116" s="176"/>
      <c r="I116" s="176"/>
      <c r="J116" s="176"/>
      <c r="K116" s="176"/>
      <c r="L116" s="176">
        <f>G116</f>
        <v>0</v>
      </c>
    </row>
    <row r="117" spans="1:12" ht="27">
      <c r="A117" s="121">
        <v>19</v>
      </c>
      <c r="B117" s="177" t="s">
        <v>469</v>
      </c>
      <c r="C117" s="178" t="s">
        <v>143</v>
      </c>
      <c r="D117" s="180"/>
      <c r="E117" s="180">
        <v>1</v>
      </c>
      <c r="F117" s="160"/>
      <c r="G117" s="160"/>
      <c r="H117" s="160"/>
      <c r="I117" s="160"/>
      <c r="J117" s="160"/>
      <c r="K117" s="160"/>
      <c r="L117" s="160"/>
    </row>
    <row r="118" spans="1:12" ht="13.5">
      <c r="A118" s="182"/>
      <c r="B118" s="152" t="s">
        <v>227</v>
      </c>
      <c r="C118" s="111" t="s">
        <v>143</v>
      </c>
      <c r="D118" s="160">
        <v>1</v>
      </c>
      <c r="E118" s="160">
        <f>E117*D118</f>
        <v>1</v>
      </c>
      <c r="F118" s="156"/>
      <c r="G118" s="156">
        <f>F118*E118</f>
        <v>0</v>
      </c>
      <c r="H118" s="156"/>
      <c r="I118" s="156"/>
      <c r="J118" s="156"/>
      <c r="K118" s="156"/>
      <c r="L118" s="156">
        <f>G118</f>
        <v>0</v>
      </c>
    </row>
    <row r="119" spans="1:12" ht="13.5">
      <c r="A119" s="121">
        <v>20</v>
      </c>
      <c r="B119" s="177" t="s">
        <v>228</v>
      </c>
      <c r="C119" s="178" t="s">
        <v>143</v>
      </c>
      <c r="D119" s="180"/>
      <c r="E119" s="180">
        <v>2</v>
      </c>
      <c r="F119" s="160"/>
      <c r="G119" s="160"/>
      <c r="H119" s="160"/>
      <c r="I119" s="160"/>
      <c r="J119" s="160"/>
      <c r="K119" s="160"/>
      <c r="L119" s="160"/>
    </row>
    <row r="120" spans="1:12" ht="13.5">
      <c r="A120" s="182"/>
      <c r="B120" s="152" t="s">
        <v>153</v>
      </c>
      <c r="C120" s="111" t="s">
        <v>0</v>
      </c>
      <c r="D120" s="160">
        <v>1</v>
      </c>
      <c r="E120" s="160">
        <f>E119*D120</f>
        <v>2</v>
      </c>
      <c r="F120" s="156"/>
      <c r="G120" s="156"/>
      <c r="H120" s="156"/>
      <c r="I120" s="156">
        <f>H120*E120</f>
        <v>0</v>
      </c>
      <c r="J120" s="156"/>
      <c r="K120" s="156"/>
      <c r="L120" s="156">
        <f>K120+I120+G120</f>
        <v>0</v>
      </c>
    </row>
    <row r="121" spans="1:12" ht="15.75" customHeight="1">
      <c r="A121" s="182"/>
      <c r="B121" s="175" t="s">
        <v>333</v>
      </c>
      <c r="C121" s="111" t="s">
        <v>0</v>
      </c>
      <c r="D121" s="160">
        <v>1</v>
      </c>
      <c r="E121" s="160">
        <f>E119*D121</f>
        <v>2</v>
      </c>
      <c r="F121" s="160"/>
      <c r="G121" s="160">
        <f>F121*E121</f>
        <v>0</v>
      </c>
      <c r="H121" s="160"/>
      <c r="I121" s="160"/>
      <c r="J121" s="160"/>
      <c r="K121" s="160"/>
      <c r="L121" s="160">
        <f>G121</f>
        <v>0</v>
      </c>
    </row>
    <row r="122" spans="1:12" ht="27">
      <c r="A122" s="121">
        <v>21</v>
      </c>
      <c r="B122" s="244" t="s">
        <v>234</v>
      </c>
      <c r="C122" s="123" t="s">
        <v>143</v>
      </c>
      <c r="D122" s="57"/>
      <c r="E122" s="57">
        <v>1</v>
      </c>
      <c r="F122" s="58"/>
      <c r="G122" s="58"/>
      <c r="H122" s="58"/>
      <c r="I122" s="58"/>
      <c r="J122" s="58"/>
      <c r="K122" s="58"/>
      <c r="L122" s="58"/>
    </row>
    <row r="123" spans="1:12" ht="13.5">
      <c r="A123" s="182"/>
      <c r="B123" s="230" t="s">
        <v>206</v>
      </c>
      <c r="C123" s="92" t="s">
        <v>0</v>
      </c>
      <c r="D123" s="58">
        <v>1</v>
      </c>
      <c r="E123" s="58">
        <f>E122*D123</f>
        <v>1</v>
      </c>
      <c r="F123" s="58"/>
      <c r="G123" s="58"/>
      <c r="H123" s="58"/>
      <c r="I123" s="58">
        <f>H123*E123</f>
        <v>0</v>
      </c>
      <c r="J123" s="58"/>
      <c r="K123" s="58"/>
      <c r="L123" s="58">
        <f>I123</f>
        <v>0</v>
      </c>
    </row>
    <row r="124" spans="1:12" ht="13.5">
      <c r="A124" s="182"/>
      <c r="B124" s="246" t="s">
        <v>334</v>
      </c>
      <c r="C124" s="92" t="s">
        <v>143</v>
      </c>
      <c r="D124" s="58">
        <v>1</v>
      </c>
      <c r="E124" s="58">
        <f>E122*D124</f>
        <v>1</v>
      </c>
      <c r="F124" s="58"/>
      <c r="G124" s="58">
        <f>F124*E124</f>
        <v>0</v>
      </c>
      <c r="H124" s="58"/>
      <c r="I124" s="58"/>
      <c r="J124" s="58"/>
      <c r="K124" s="58"/>
      <c r="L124" s="58">
        <f>G124</f>
        <v>0</v>
      </c>
    </row>
    <row r="125" spans="1:12" ht="16.5">
      <c r="A125" s="139"/>
      <c r="B125" s="544" t="s">
        <v>229</v>
      </c>
      <c r="C125" s="544"/>
      <c r="D125" s="544"/>
      <c r="E125" s="545"/>
      <c r="F125" s="156"/>
      <c r="G125" s="156"/>
      <c r="H125" s="173"/>
      <c r="I125" s="156"/>
      <c r="J125" s="156"/>
      <c r="K125" s="156"/>
      <c r="L125" s="156"/>
    </row>
    <row r="126" spans="1:12" ht="27">
      <c r="A126" s="121">
        <v>1</v>
      </c>
      <c r="B126" s="93" t="s">
        <v>473</v>
      </c>
      <c r="C126" s="56" t="s">
        <v>121</v>
      </c>
      <c r="D126" s="57"/>
      <c r="E126" s="57">
        <v>3</v>
      </c>
      <c r="F126" s="156"/>
      <c r="G126" s="118"/>
      <c r="H126" s="118"/>
      <c r="I126" s="118"/>
      <c r="J126" s="118"/>
      <c r="K126" s="118"/>
      <c r="L126" s="118"/>
    </row>
    <row r="127" spans="1:12" ht="13.5">
      <c r="A127" s="182"/>
      <c r="B127" s="152" t="s">
        <v>153</v>
      </c>
      <c r="C127" s="114" t="s">
        <v>0</v>
      </c>
      <c r="D127" s="58">
        <v>1</v>
      </c>
      <c r="E127" s="58">
        <f>E126*D127</f>
        <v>3</v>
      </c>
      <c r="F127" s="58"/>
      <c r="G127" s="58"/>
      <c r="H127" s="58"/>
      <c r="I127" s="58">
        <f>H127*E127</f>
        <v>0</v>
      </c>
      <c r="J127" s="58"/>
      <c r="K127" s="58"/>
      <c r="L127" s="58">
        <f>K127+I127+G127</f>
        <v>0</v>
      </c>
    </row>
    <row r="128" spans="1:12" ht="13.5">
      <c r="A128" s="182"/>
      <c r="B128" s="152" t="s">
        <v>471</v>
      </c>
      <c r="C128" s="114" t="s">
        <v>121</v>
      </c>
      <c r="D128" s="114">
        <v>1.08</v>
      </c>
      <c r="E128" s="58">
        <f>E126*D128</f>
        <v>3.24</v>
      </c>
      <c r="F128" s="58"/>
      <c r="G128" s="58">
        <f>F128*E128</f>
        <v>0</v>
      </c>
      <c r="H128" s="58"/>
      <c r="I128" s="58"/>
      <c r="J128" s="58"/>
      <c r="K128" s="58"/>
      <c r="L128" s="58">
        <f>G128</f>
        <v>0</v>
      </c>
    </row>
    <row r="129" spans="1:12" ht="13.5">
      <c r="A129" s="182"/>
      <c r="B129" s="152" t="s">
        <v>472</v>
      </c>
      <c r="C129" s="114" t="s">
        <v>214</v>
      </c>
      <c r="D129" s="58">
        <v>8</v>
      </c>
      <c r="E129" s="58">
        <f>E126*D129</f>
        <v>24</v>
      </c>
      <c r="F129" s="58"/>
      <c r="G129" s="58">
        <f>F129*E129</f>
        <v>0</v>
      </c>
      <c r="H129" s="58"/>
      <c r="I129" s="58"/>
      <c r="J129" s="58"/>
      <c r="K129" s="58"/>
      <c r="L129" s="58">
        <f>G129</f>
        <v>0</v>
      </c>
    </row>
    <row r="130" spans="1:12" ht="13.5">
      <c r="A130" s="182"/>
      <c r="B130" s="175" t="s">
        <v>357</v>
      </c>
      <c r="C130" s="111" t="s">
        <v>0</v>
      </c>
      <c r="D130" s="160">
        <v>2.5</v>
      </c>
      <c r="E130" s="160">
        <f>E126*D130</f>
        <v>7.5</v>
      </c>
      <c r="F130" s="160"/>
      <c r="G130" s="156">
        <f>F130*E130</f>
        <v>0</v>
      </c>
      <c r="H130" s="156"/>
      <c r="I130" s="156"/>
      <c r="J130" s="156"/>
      <c r="K130" s="156"/>
      <c r="L130" s="58">
        <f>K130+I130+G130</f>
        <v>0</v>
      </c>
    </row>
    <row r="131" spans="1:12" ht="27">
      <c r="A131" s="121">
        <v>2</v>
      </c>
      <c r="B131" s="93" t="s">
        <v>335</v>
      </c>
      <c r="C131" s="56" t="s">
        <v>121</v>
      </c>
      <c r="D131" s="57"/>
      <c r="E131" s="57">
        <v>68.25</v>
      </c>
      <c r="F131" s="58"/>
      <c r="G131" s="156"/>
      <c r="H131" s="156"/>
      <c r="I131" s="156"/>
      <c r="J131" s="156"/>
      <c r="K131" s="156"/>
      <c r="L131" s="156"/>
    </row>
    <row r="132" spans="1:12" ht="13.5">
      <c r="A132" s="182"/>
      <c r="B132" s="152" t="s">
        <v>153</v>
      </c>
      <c r="C132" s="114" t="s">
        <v>0</v>
      </c>
      <c r="D132" s="58">
        <v>1</v>
      </c>
      <c r="E132" s="58">
        <f>E131*D132</f>
        <v>68.25</v>
      </c>
      <c r="F132" s="58"/>
      <c r="G132" s="58"/>
      <c r="H132" s="58"/>
      <c r="I132" s="58">
        <f>H132*E132</f>
        <v>0</v>
      </c>
      <c r="J132" s="58"/>
      <c r="K132" s="58"/>
      <c r="L132" s="58">
        <f>K132+I132+G132</f>
        <v>0</v>
      </c>
    </row>
    <row r="133" spans="1:12" ht="13.5">
      <c r="A133" s="182"/>
      <c r="B133" s="174" t="s">
        <v>165</v>
      </c>
      <c r="C133" s="158" t="s">
        <v>137</v>
      </c>
      <c r="D133" s="156">
        <v>0.0306</v>
      </c>
      <c r="E133" s="156">
        <f>E131*D133</f>
        <v>2.08845</v>
      </c>
      <c r="F133" s="156"/>
      <c r="G133" s="156">
        <f>F133*E133</f>
        <v>0</v>
      </c>
      <c r="H133" s="156"/>
      <c r="I133" s="156"/>
      <c r="J133" s="156"/>
      <c r="K133" s="156"/>
      <c r="L133" s="58">
        <f>K133+I133+G133</f>
        <v>0</v>
      </c>
    </row>
    <row r="134" spans="1:12" ht="13.5">
      <c r="A134" s="182"/>
      <c r="B134" s="175" t="s">
        <v>230</v>
      </c>
      <c r="C134" s="111" t="s">
        <v>121</v>
      </c>
      <c r="D134" s="160">
        <v>1</v>
      </c>
      <c r="E134" s="160">
        <f>E131*D134</f>
        <v>68.25</v>
      </c>
      <c r="F134" s="160"/>
      <c r="G134" s="156">
        <f>F134*E134</f>
        <v>0</v>
      </c>
      <c r="H134" s="160"/>
      <c r="I134" s="160"/>
      <c r="J134" s="160"/>
      <c r="K134" s="160"/>
      <c r="L134" s="58">
        <f>K134+I134+G134</f>
        <v>0</v>
      </c>
    </row>
    <row r="135" spans="1:12" ht="27">
      <c r="A135" s="121">
        <v>3</v>
      </c>
      <c r="B135" s="93" t="s">
        <v>223</v>
      </c>
      <c r="C135" s="56" t="s">
        <v>124</v>
      </c>
      <c r="D135" s="57"/>
      <c r="E135" s="57">
        <v>51.15</v>
      </c>
      <c r="F135" s="58"/>
      <c r="G135" s="156"/>
      <c r="H135" s="156"/>
      <c r="I135" s="156"/>
      <c r="J135" s="156"/>
      <c r="K135" s="156"/>
      <c r="L135" s="156"/>
    </row>
    <row r="136" spans="1:12" ht="13.5">
      <c r="A136" s="182"/>
      <c r="B136" s="152" t="s">
        <v>153</v>
      </c>
      <c r="C136" s="114" t="s">
        <v>0</v>
      </c>
      <c r="D136" s="58">
        <v>1</v>
      </c>
      <c r="E136" s="58">
        <f>E135*D136</f>
        <v>51.15</v>
      </c>
      <c r="F136" s="58"/>
      <c r="G136" s="58"/>
      <c r="H136" s="58"/>
      <c r="I136" s="58">
        <f>H136*E136</f>
        <v>0</v>
      </c>
      <c r="J136" s="58"/>
      <c r="K136" s="58"/>
      <c r="L136" s="58">
        <f>K136+I136+G136</f>
        <v>0</v>
      </c>
    </row>
    <row r="137" spans="1:12" ht="13.5">
      <c r="A137" s="182"/>
      <c r="B137" s="175" t="s">
        <v>165</v>
      </c>
      <c r="C137" s="111" t="s">
        <v>137</v>
      </c>
      <c r="D137" s="160">
        <v>0.008</v>
      </c>
      <c r="E137" s="160">
        <f>E135*D137</f>
        <v>0.4092</v>
      </c>
      <c r="F137" s="156"/>
      <c r="G137" s="156">
        <f>F137*E137</f>
        <v>0</v>
      </c>
      <c r="H137" s="156"/>
      <c r="I137" s="156"/>
      <c r="J137" s="156"/>
      <c r="K137" s="156"/>
      <c r="L137" s="58">
        <f>K137+I137+G137</f>
        <v>0</v>
      </c>
    </row>
    <row r="138" spans="1:12" ht="27">
      <c r="A138" s="121">
        <v>4</v>
      </c>
      <c r="B138" s="293" t="s">
        <v>231</v>
      </c>
      <c r="C138" s="123" t="s">
        <v>121</v>
      </c>
      <c r="D138" s="108"/>
      <c r="E138" s="57">
        <v>103.1</v>
      </c>
      <c r="F138" s="156"/>
      <c r="G138" s="156"/>
      <c r="H138" s="156"/>
      <c r="I138" s="156"/>
      <c r="J138" s="156"/>
      <c r="K138" s="156"/>
      <c r="L138" s="156"/>
    </row>
    <row r="139" spans="1:12" ht="13.5">
      <c r="A139" s="182"/>
      <c r="B139" s="152" t="s">
        <v>153</v>
      </c>
      <c r="C139" s="92" t="s">
        <v>0</v>
      </c>
      <c r="D139" s="156">
        <v>1</v>
      </c>
      <c r="E139" s="156">
        <f>E138*D139</f>
        <v>103.1</v>
      </c>
      <c r="F139" s="156"/>
      <c r="G139" s="156"/>
      <c r="H139" s="156"/>
      <c r="I139" s="156">
        <f>H139*E139</f>
        <v>0</v>
      </c>
      <c r="J139" s="156"/>
      <c r="K139" s="156"/>
      <c r="L139" s="156">
        <f>K139+I139+G139</f>
        <v>0</v>
      </c>
    </row>
    <row r="140" spans="1:12" ht="13.5">
      <c r="A140" s="182"/>
      <c r="B140" s="294" t="s">
        <v>232</v>
      </c>
      <c r="C140" s="92" t="s">
        <v>204</v>
      </c>
      <c r="D140" s="114">
        <v>0.01</v>
      </c>
      <c r="E140" s="156">
        <f>E138*D140</f>
        <v>1.031</v>
      </c>
      <c r="F140" s="156"/>
      <c r="G140" s="156">
        <f>F140*E140</f>
        <v>0</v>
      </c>
      <c r="H140" s="156"/>
      <c r="I140" s="156"/>
      <c r="J140" s="156"/>
      <c r="K140" s="156"/>
      <c r="L140" s="156">
        <f>G140</f>
        <v>0</v>
      </c>
    </row>
    <row r="141" spans="1:12" ht="13.5">
      <c r="A141" s="182"/>
      <c r="B141" s="294" t="s">
        <v>184</v>
      </c>
      <c r="C141" s="92" t="s">
        <v>137</v>
      </c>
      <c r="D141" s="114">
        <v>0.002</v>
      </c>
      <c r="E141" s="156">
        <f>E138*D141</f>
        <v>0.2062</v>
      </c>
      <c r="F141" s="156"/>
      <c r="G141" s="156">
        <f>F141*E141</f>
        <v>0</v>
      </c>
      <c r="H141" s="156"/>
      <c r="I141" s="156"/>
      <c r="J141" s="156"/>
      <c r="K141" s="156"/>
      <c r="L141" s="156">
        <f>G141</f>
        <v>0</v>
      </c>
    </row>
    <row r="142" spans="1:12" ht="13.5">
      <c r="A142" s="182"/>
      <c r="B142" s="294" t="s">
        <v>233</v>
      </c>
      <c r="C142" s="92" t="s">
        <v>130</v>
      </c>
      <c r="D142" s="114">
        <v>0.0012</v>
      </c>
      <c r="E142" s="156">
        <f>E138*D142</f>
        <v>0.12371999999999998</v>
      </c>
      <c r="F142" s="156"/>
      <c r="G142" s="156">
        <f>F142*E142</f>
        <v>0</v>
      </c>
      <c r="H142" s="156"/>
      <c r="I142" s="156"/>
      <c r="J142" s="156"/>
      <c r="K142" s="156"/>
      <c r="L142" s="156">
        <f>G142</f>
        <v>0</v>
      </c>
    </row>
    <row r="143" spans="1:12" ht="13.5">
      <c r="A143" s="182"/>
      <c r="B143" s="294" t="s">
        <v>168</v>
      </c>
      <c r="C143" s="92" t="s">
        <v>204</v>
      </c>
      <c r="D143" s="114">
        <v>0.1</v>
      </c>
      <c r="E143" s="156">
        <f>E138*D143</f>
        <v>10.31</v>
      </c>
      <c r="F143" s="156"/>
      <c r="G143" s="156">
        <f>F143*E143</f>
        <v>0</v>
      </c>
      <c r="H143" s="156"/>
      <c r="I143" s="156"/>
      <c r="J143" s="156"/>
      <c r="K143" s="156"/>
      <c r="L143" s="156">
        <f>G143</f>
        <v>0</v>
      </c>
    </row>
    <row r="144" spans="1:12" ht="27">
      <c r="A144" s="182"/>
      <c r="B144" s="241" t="s">
        <v>336</v>
      </c>
      <c r="C144" s="133" t="s">
        <v>204</v>
      </c>
      <c r="D144" s="134">
        <v>0.55</v>
      </c>
      <c r="E144" s="176">
        <f>E138*D144</f>
        <v>56.705</v>
      </c>
      <c r="F144" s="176"/>
      <c r="G144" s="176">
        <f>F144*E144</f>
        <v>0</v>
      </c>
      <c r="H144" s="176"/>
      <c r="I144" s="176"/>
      <c r="J144" s="176"/>
      <c r="K144" s="176"/>
      <c r="L144" s="176">
        <f>G144</f>
        <v>0</v>
      </c>
    </row>
    <row r="145" spans="1:12" ht="13.5">
      <c r="A145" s="183"/>
      <c r="B145" s="94" t="s">
        <v>5</v>
      </c>
      <c r="C145" s="89"/>
      <c r="D145" s="90"/>
      <c r="E145" s="91"/>
      <c r="F145" s="91"/>
      <c r="G145" s="95">
        <f>SUM(G14:G144)</f>
        <v>0</v>
      </c>
      <c r="H145" s="91"/>
      <c r="I145" s="91"/>
      <c r="J145" s="91"/>
      <c r="K145" s="91"/>
      <c r="L145" s="95">
        <f>SUM(L14:L144)</f>
        <v>0</v>
      </c>
    </row>
    <row r="146" spans="1:12" ht="13.5">
      <c r="A146" s="96"/>
      <c r="B146" s="225" t="s">
        <v>132</v>
      </c>
      <c r="C146" s="98">
        <v>0.05</v>
      </c>
      <c r="D146" s="60"/>
      <c r="E146" s="61"/>
      <c r="F146" s="62"/>
      <c r="G146" s="62"/>
      <c r="H146" s="62"/>
      <c r="I146" s="62"/>
      <c r="J146" s="62"/>
      <c r="K146" s="62"/>
      <c r="L146" s="58">
        <f>G145*C146</f>
        <v>0</v>
      </c>
    </row>
    <row r="147" spans="1:13" ht="13.5">
      <c r="A147" s="96"/>
      <c r="B147" s="99" t="s">
        <v>5</v>
      </c>
      <c r="C147" s="98"/>
      <c r="D147" s="60"/>
      <c r="E147" s="61"/>
      <c r="F147" s="62"/>
      <c r="G147" s="62"/>
      <c r="H147" s="62"/>
      <c r="I147" s="62"/>
      <c r="J147" s="62"/>
      <c r="K147" s="62"/>
      <c r="L147" s="58">
        <f>L146+L145</f>
        <v>0</v>
      </c>
      <c r="M147" s="109"/>
    </row>
    <row r="148" spans="1:12" ht="13.5">
      <c r="A148" s="64"/>
      <c r="B148" s="100" t="s">
        <v>133</v>
      </c>
      <c r="C148" s="63">
        <v>0.1</v>
      </c>
      <c r="D148" s="60"/>
      <c r="E148" s="61"/>
      <c r="F148" s="62"/>
      <c r="G148" s="62"/>
      <c r="H148" s="62"/>
      <c r="I148" s="62"/>
      <c r="J148" s="62"/>
      <c r="K148" s="62"/>
      <c r="L148" s="58">
        <f>L147*C148</f>
        <v>0</v>
      </c>
    </row>
    <row r="149" spans="1:13" ht="13.5">
      <c r="A149" s="64"/>
      <c r="B149" s="101" t="s">
        <v>122</v>
      </c>
      <c r="C149" s="63"/>
      <c r="D149" s="60"/>
      <c r="E149" s="61"/>
      <c r="F149" s="62"/>
      <c r="G149" s="62"/>
      <c r="H149" s="62"/>
      <c r="I149" s="62"/>
      <c r="J149" s="62"/>
      <c r="K149" s="62"/>
      <c r="L149" s="58">
        <f>L148+L147</f>
        <v>0</v>
      </c>
      <c r="M149" s="109"/>
    </row>
    <row r="150" spans="1:12" ht="13.5">
      <c r="A150" s="102"/>
      <c r="B150" s="97" t="s">
        <v>134</v>
      </c>
      <c r="C150" s="98">
        <v>0.08</v>
      </c>
      <c r="D150" s="103"/>
      <c r="E150" s="104"/>
      <c r="F150" s="97"/>
      <c r="G150" s="95"/>
      <c r="H150" s="95"/>
      <c r="I150" s="95"/>
      <c r="J150" s="105"/>
      <c r="K150" s="105"/>
      <c r="L150" s="91">
        <f>L149*C150</f>
        <v>0</v>
      </c>
    </row>
    <row r="151" spans="2:12" ht="13.5">
      <c r="B151" s="99" t="s">
        <v>5</v>
      </c>
      <c r="C151" s="98"/>
      <c r="D151" s="103"/>
      <c r="E151" s="104"/>
      <c r="F151" s="97"/>
      <c r="G151" s="95"/>
      <c r="H151" s="95"/>
      <c r="I151" s="95"/>
      <c r="J151" s="105"/>
      <c r="K151" s="105"/>
      <c r="L151" s="91">
        <f>L150+L149</f>
        <v>0</v>
      </c>
    </row>
    <row r="152" spans="2:12" ht="13.5">
      <c r="B152" s="97" t="s">
        <v>120</v>
      </c>
      <c r="C152" s="98">
        <v>0.05</v>
      </c>
      <c r="D152" s="103"/>
      <c r="E152" s="104"/>
      <c r="F152" s="97"/>
      <c r="G152" s="95"/>
      <c r="H152" s="95"/>
      <c r="I152" s="95"/>
      <c r="J152" s="105"/>
      <c r="K152" s="105"/>
      <c r="L152" s="91">
        <f>L151*C152</f>
        <v>0</v>
      </c>
    </row>
    <row r="153" spans="2:12" ht="13.5">
      <c r="B153" s="99" t="s">
        <v>5</v>
      </c>
      <c r="C153" s="98"/>
      <c r="D153" s="103"/>
      <c r="E153" s="104"/>
      <c r="F153" s="97"/>
      <c r="G153" s="95"/>
      <c r="H153" s="95"/>
      <c r="I153" s="95"/>
      <c r="J153" s="105"/>
      <c r="K153" s="105"/>
      <c r="L153" s="91">
        <f>L152+L151</f>
        <v>0</v>
      </c>
    </row>
    <row r="154" spans="2:12" ht="13.5">
      <c r="B154" s="97" t="s">
        <v>135</v>
      </c>
      <c r="C154" s="98">
        <v>0.18</v>
      </c>
      <c r="D154" s="103"/>
      <c r="E154" s="104"/>
      <c r="F154" s="97"/>
      <c r="G154" s="95"/>
      <c r="H154" s="95"/>
      <c r="I154" s="95"/>
      <c r="J154" s="105"/>
      <c r="K154" s="105"/>
      <c r="L154" s="91">
        <f>L153*C154</f>
        <v>0</v>
      </c>
    </row>
    <row r="155" spans="2:12" ht="13.5">
      <c r="B155" s="99" t="s">
        <v>152</v>
      </c>
      <c r="C155" s="106"/>
      <c r="D155" s="106"/>
      <c r="E155" s="106"/>
      <c r="F155" s="106"/>
      <c r="G155" s="107"/>
      <c r="H155" s="107"/>
      <c r="I155" s="107"/>
      <c r="J155" s="107"/>
      <c r="K155" s="107"/>
      <c r="L155" s="108">
        <f>L154+L153</f>
        <v>0</v>
      </c>
    </row>
    <row r="156" ht="13.5">
      <c r="L156" s="110"/>
    </row>
    <row r="158" ht="13.5">
      <c r="L158" s="109"/>
    </row>
  </sheetData>
  <sheetProtection/>
  <mergeCells count="9">
    <mergeCell ref="J10:K10"/>
    <mergeCell ref="L10:L11"/>
    <mergeCell ref="B43:E43"/>
    <mergeCell ref="B125:E125"/>
    <mergeCell ref="A10:A11"/>
    <mergeCell ref="D10:E10"/>
    <mergeCell ref="F10:G10"/>
    <mergeCell ref="H10:I10"/>
    <mergeCell ref="B13:E13"/>
  </mergeCells>
  <conditionalFormatting sqref="C122:C124 C109:D112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2"/>
  <sheetViews>
    <sheetView zoomScalePageLayoutView="0" workbookViewId="0" topLeftCell="A7">
      <selection activeCell="J12" sqref="J12:J93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9.625" style="66" customWidth="1"/>
    <col min="10" max="10" width="7.875" style="66" customWidth="1"/>
    <col min="11" max="11" width="9.75390625" style="66" customWidth="1"/>
    <col min="12" max="12" width="13.00390625" style="66" customWidth="1"/>
    <col min="13" max="16384" width="8.753906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299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5.75" customHeight="1">
      <c r="B6" s="67"/>
      <c r="C6" s="67"/>
      <c r="D6" s="67"/>
      <c r="E6" s="67"/>
      <c r="F6" s="67"/>
      <c r="G6" s="67"/>
      <c r="H6" s="67"/>
      <c r="I6" s="67"/>
      <c r="J6" s="67"/>
      <c r="K6" s="69"/>
      <c r="L6" s="67"/>
    </row>
    <row r="7" spans="1:12" ht="13.5">
      <c r="A7" s="70"/>
      <c r="B7" s="67"/>
      <c r="C7" s="67"/>
      <c r="D7" s="70"/>
      <c r="E7" s="70"/>
      <c r="F7" s="70"/>
      <c r="G7" s="70"/>
      <c r="H7" s="70"/>
      <c r="I7" s="70"/>
      <c r="J7" s="70"/>
      <c r="K7" s="70"/>
      <c r="L7" s="70"/>
    </row>
    <row r="8" spans="1:12" ht="42.75" customHeight="1">
      <c r="A8" s="546" t="s">
        <v>10</v>
      </c>
      <c r="B8" s="129"/>
      <c r="C8" s="71"/>
      <c r="D8" s="548" t="s">
        <v>2</v>
      </c>
      <c r="E8" s="549"/>
      <c r="F8" s="550" t="s">
        <v>3</v>
      </c>
      <c r="G8" s="551"/>
      <c r="H8" s="540" t="s">
        <v>4</v>
      </c>
      <c r="I8" s="541"/>
      <c r="J8" s="540" t="s">
        <v>126</v>
      </c>
      <c r="K8" s="541"/>
      <c r="L8" s="542" t="s">
        <v>155</v>
      </c>
    </row>
    <row r="9" spans="1:12" ht="72" customHeight="1">
      <c r="A9" s="547"/>
      <c r="B9" s="87" t="s">
        <v>11</v>
      </c>
      <c r="C9" s="88" t="s">
        <v>1</v>
      </c>
      <c r="D9" s="127" t="s">
        <v>127</v>
      </c>
      <c r="E9" s="72" t="s">
        <v>6</v>
      </c>
      <c r="F9" s="73" t="s">
        <v>7</v>
      </c>
      <c r="G9" s="74" t="s">
        <v>5</v>
      </c>
      <c r="H9" s="75" t="s">
        <v>7</v>
      </c>
      <c r="I9" s="74" t="s">
        <v>5</v>
      </c>
      <c r="J9" s="75" t="s">
        <v>7</v>
      </c>
      <c r="K9" s="74" t="s">
        <v>5</v>
      </c>
      <c r="L9" s="543"/>
    </row>
    <row r="10" spans="1:12" ht="13.5">
      <c r="A10" s="76" t="s">
        <v>8</v>
      </c>
      <c r="B10" s="126">
        <v>2</v>
      </c>
      <c r="C10" s="128">
        <v>3</v>
      </c>
      <c r="D10" s="295" t="s">
        <v>9</v>
      </c>
      <c r="E10" s="78">
        <v>5</v>
      </c>
      <c r="F10" s="77">
        <v>6</v>
      </c>
      <c r="G10" s="78">
        <v>7</v>
      </c>
      <c r="H10" s="77">
        <v>8</v>
      </c>
      <c r="I10" s="78">
        <v>9</v>
      </c>
      <c r="J10" s="78">
        <v>10</v>
      </c>
      <c r="K10" s="78">
        <v>11</v>
      </c>
      <c r="L10" s="76">
        <v>12</v>
      </c>
    </row>
    <row r="11" spans="1:12" ht="15.75">
      <c r="A11" s="317"/>
      <c r="B11" s="559" t="s">
        <v>313</v>
      </c>
      <c r="C11" s="544"/>
      <c r="D11" s="544"/>
      <c r="E11" s="544"/>
      <c r="F11" s="318"/>
      <c r="G11" s="164"/>
      <c r="H11" s="165"/>
      <c r="I11" s="164"/>
      <c r="J11" s="164"/>
      <c r="K11" s="164"/>
      <c r="L11" s="166"/>
    </row>
    <row r="12" spans="1:12" ht="27">
      <c r="A12" s="319">
        <v>1</v>
      </c>
      <c r="B12" s="244" t="s">
        <v>314</v>
      </c>
      <c r="C12" s="178" t="s">
        <v>214</v>
      </c>
      <c r="D12" s="180"/>
      <c r="E12" s="180">
        <v>36</v>
      </c>
      <c r="F12" s="58"/>
      <c r="G12" s="58"/>
      <c r="H12" s="58"/>
      <c r="I12" s="58"/>
      <c r="J12" s="58"/>
      <c r="K12" s="58"/>
      <c r="L12" s="58"/>
    </row>
    <row r="13" spans="1:12" ht="13.5">
      <c r="A13" s="320"/>
      <c r="B13" s="294" t="s">
        <v>206</v>
      </c>
      <c r="C13" s="321" t="s">
        <v>0</v>
      </c>
      <c r="D13" s="322">
        <v>1</v>
      </c>
      <c r="E13" s="322">
        <f>E12*D13</f>
        <v>36</v>
      </c>
      <c r="F13" s="322"/>
      <c r="G13" s="323"/>
      <c r="H13" s="322"/>
      <c r="I13" s="323">
        <f>H13*E13</f>
        <v>0</v>
      </c>
      <c r="J13" s="322"/>
      <c r="K13" s="322"/>
      <c r="L13" s="323">
        <f>K13+I13+G13</f>
        <v>0</v>
      </c>
    </row>
    <row r="14" spans="1:12" ht="13.5">
      <c r="A14" s="320"/>
      <c r="B14" s="167" t="s">
        <v>163</v>
      </c>
      <c r="C14" s="121" t="s">
        <v>137</v>
      </c>
      <c r="D14" s="324">
        <v>0.036</v>
      </c>
      <c r="E14" s="176">
        <f>E12*D14</f>
        <v>1.2959999999999998</v>
      </c>
      <c r="F14" s="58"/>
      <c r="G14" s="58">
        <f>F14*E14</f>
        <v>0</v>
      </c>
      <c r="H14" s="58"/>
      <c r="I14" s="58"/>
      <c r="J14" s="58"/>
      <c r="K14" s="58"/>
      <c r="L14" s="323">
        <f aca="true" t="shared" si="0" ref="L14:L20">K14+I14+G14</f>
        <v>0</v>
      </c>
    </row>
    <row r="15" spans="1:12" ht="27">
      <c r="A15" s="319">
        <v>2</v>
      </c>
      <c r="B15" s="244" t="s">
        <v>315</v>
      </c>
      <c r="C15" s="178" t="s">
        <v>121</v>
      </c>
      <c r="D15" s="180"/>
      <c r="E15" s="180">
        <v>162</v>
      </c>
      <c r="F15" s="58"/>
      <c r="G15" s="58"/>
      <c r="H15" s="58"/>
      <c r="I15" s="58"/>
      <c r="J15" s="58"/>
      <c r="K15" s="58"/>
      <c r="L15" s="323"/>
    </row>
    <row r="16" spans="1:12" ht="13.5">
      <c r="A16" s="320"/>
      <c r="B16" s="294" t="s">
        <v>206</v>
      </c>
      <c r="C16" s="321" t="s">
        <v>0</v>
      </c>
      <c r="D16" s="322">
        <v>1</v>
      </c>
      <c r="E16" s="322">
        <f>E15*D16</f>
        <v>162</v>
      </c>
      <c r="F16" s="322"/>
      <c r="G16" s="323"/>
      <c r="H16" s="322"/>
      <c r="I16" s="323">
        <f>H16*E16</f>
        <v>0</v>
      </c>
      <c r="J16" s="322"/>
      <c r="K16" s="322"/>
      <c r="L16" s="323">
        <f t="shared" si="0"/>
        <v>0</v>
      </c>
    </row>
    <row r="17" spans="1:12" ht="13.5">
      <c r="A17" s="320"/>
      <c r="B17" s="167" t="s">
        <v>316</v>
      </c>
      <c r="C17" s="121" t="s">
        <v>124</v>
      </c>
      <c r="D17" s="176"/>
      <c r="E17" s="176">
        <v>72</v>
      </c>
      <c r="F17" s="58"/>
      <c r="G17" s="58">
        <f>F17*E17</f>
        <v>0</v>
      </c>
      <c r="H17" s="58"/>
      <c r="I17" s="58"/>
      <c r="J17" s="58"/>
      <c r="K17" s="58"/>
      <c r="L17" s="323">
        <f t="shared" si="0"/>
        <v>0</v>
      </c>
    </row>
    <row r="18" spans="1:12" ht="13.5">
      <c r="A18" s="320"/>
      <c r="B18" s="167" t="s">
        <v>317</v>
      </c>
      <c r="C18" s="121" t="s">
        <v>124</v>
      </c>
      <c r="D18" s="176"/>
      <c r="E18" s="176">
        <v>270</v>
      </c>
      <c r="F18" s="58"/>
      <c r="G18" s="58">
        <f>F18*E18</f>
        <v>0</v>
      </c>
      <c r="H18" s="58"/>
      <c r="I18" s="58"/>
      <c r="J18" s="58"/>
      <c r="K18" s="58"/>
      <c r="L18" s="323">
        <f t="shared" si="0"/>
        <v>0</v>
      </c>
    </row>
    <row r="19" spans="1:12" ht="13.5">
      <c r="A19" s="320"/>
      <c r="B19" s="167" t="s">
        <v>318</v>
      </c>
      <c r="C19" s="121" t="s">
        <v>121</v>
      </c>
      <c r="D19" s="176">
        <v>1.02</v>
      </c>
      <c r="E19" s="176">
        <f>E15*D19</f>
        <v>165.24</v>
      </c>
      <c r="F19" s="58"/>
      <c r="G19" s="58">
        <f>F19*E19</f>
        <v>0</v>
      </c>
      <c r="H19" s="58"/>
      <c r="I19" s="58"/>
      <c r="J19" s="58"/>
      <c r="K19" s="58"/>
      <c r="L19" s="323">
        <f t="shared" si="0"/>
        <v>0</v>
      </c>
    </row>
    <row r="20" spans="1:12" ht="13.5">
      <c r="A20" s="320"/>
      <c r="B20" s="171" t="s">
        <v>123</v>
      </c>
      <c r="C20" s="121" t="s">
        <v>0</v>
      </c>
      <c r="D20" s="176">
        <v>0.2</v>
      </c>
      <c r="E20" s="176">
        <f>E15*D20</f>
        <v>32.4</v>
      </c>
      <c r="F20" s="58"/>
      <c r="G20" s="58">
        <f>F20*E20</f>
        <v>0</v>
      </c>
      <c r="H20" s="58"/>
      <c r="I20" s="58"/>
      <c r="J20" s="58"/>
      <c r="K20" s="58"/>
      <c r="L20" s="323">
        <f t="shared" si="0"/>
        <v>0</v>
      </c>
    </row>
    <row r="21" spans="1:12" ht="21.75" customHeight="1">
      <c r="A21" s="139"/>
      <c r="B21" s="553" t="s">
        <v>136</v>
      </c>
      <c r="C21" s="553"/>
      <c r="D21" s="553"/>
      <c r="E21" s="553"/>
      <c r="F21" s="79"/>
      <c r="G21" s="80"/>
      <c r="H21" s="81"/>
      <c r="I21" s="80"/>
      <c r="J21" s="80"/>
      <c r="K21" s="80"/>
      <c r="L21" s="82"/>
    </row>
    <row r="22" spans="1:12" ht="40.5">
      <c r="A22" s="149" t="s">
        <v>8</v>
      </c>
      <c r="B22" s="130" t="s">
        <v>257</v>
      </c>
      <c r="C22" s="123" t="s">
        <v>137</v>
      </c>
      <c r="D22" s="108"/>
      <c r="E22" s="131">
        <v>20</v>
      </c>
      <c r="F22" s="114"/>
      <c r="G22" s="58"/>
      <c r="H22" s="116"/>
      <c r="I22" s="58"/>
      <c r="J22" s="117"/>
      <c r="K22" s="58"/>
      <c r="L22" s="58"/>
    </row>
    <row r="23" spans="1:12" ht="13.5">
      <c r="A23" s="185"/>
      <c r="B23" s="85" t="s">
        <v>153</v>
      </c>
      <c r="C23" s="92" t="s">
        <v>0</v>
      </c>
      <c r="D23" s="112">
        <v>0.2</v>
      </c>
      <c r="E23" s="113">
        <f>E22*D23</f>
        <v>4</v>
      </c>
      <c r="F23" s="114"/>
      <c r="G23" s="58"/>
      <c r="H23" s="58"/>
      <c r="I23" s="58">
        <f>H23*E23</f>
        <v>0</v>
      </c>
      <c r="J23" s="117"/>
      <c r="K23" s="58"/>
      <c r="L23" s="58">
        <f>K23+I23+G23</f>
        <v>0</v>
      </c>
    </row>
    <row r="24" spans="1:12" ht="13.5">
      <c r="A24" s="185"/>
      <c r="B24" s="115" t="s">
        <v>156</v>
      </c>
      <c r="C24" s="92" t="s">
        <v>140</v>
      </c>
      <c r="D24" s="112">
        <v>0.1</v>
      </c>
      <c r="E24" s="113">
        <f>E22*D24</f>
        <v>2</v>
      </c>
      <c r="F24" s="114"/>
      <c r="G24" s="58"/>
      <c r="H24" s="116"/>
      <c r="I24" s="58"/>
      <c r="J24" s="117"/>
      <c r="K24" s="58">
        <f>J24*E24</f>
        <v>0</v>
      </c>
      <c r="L24" s="58">
        <f>K24+I24+G24</f>
        <v>0</v>
      </c>
    </row>
    <row r="25" spans="1:12" ht="27">
      <c r="A25" s="185"/>
      <c r="B25" s="132" t="s">
        <v>192</v>
      </c>
      <c r="C25" s="133" t="s">
        <v>138</v>
      </c>
      <c r="D25" s="134">
        <v>1.75</v>
      </c>
      <c r="E25" s="135">
        <f>E22*D25</f>
        <v>35</v>
      </c>
      <c r="F25" s="114"/>
      <c r="G25" s="58"/>
      <c r="H25" s="116"/>
      <c r="I25" s="58"/>
      <c r="J25" s="58"/>
      <c r="K25" s="58">
        <f>J25*E25</f>
        <v>0</v>
      </c>
      <c r="L25" s="58">
        <f>K25+I25+G25</f>
        <v>0</v>
      </c>
    </row>
    <row r="26" spans="1:12" ht="40.5">
      <c r="A26" s="149" t="s">
        <v>139</v>
      </c>
      <c r="B26" s="151" t="s">
        <v>193</v>
      </c>
      <c r="C26" s="123" t="s">
        <v>137</v>
      </c>
      <c r="D26" s="108"/>
      <c r="E26" s="131">
        <v>60</v>
      </c>
      <c r="F26" s="114"/>
      <c r="G26" s="58"/>
      <c r="H26" s="116"/>
      <c r="I26" s="58"/>
      <c r="J26" s="117"/>
      <c r="K26" s="58"/>
      <c r="L26" s="58"/>
    </row>
    <row r="27" spans="1:12" ht="13.5">
      <c r="A27" s="185"/>
      <c r="B27" s="152" t="s">
        <v>153</v>
      </c>
      <c r="C27" s="92" t="s">
        <v>0</v>
      </c>
      <c r="D27" s="112">
        <v>0.2</v>
      </c>
      <c r="E27" s="113">
        <f>E26*D27</f>
        <v>12</v>
      </c>
      <c r="F27" s="114"/>
      <c r="G27" s="58"/>
      <c r="H27" s="116"/>
      <c r="I27" s="58">
        <f>H27*E27</f>
        <v>0</v>
      </c>
      <c r="J27" s="117"/>
      <c r="K27" s="58"/>
      <c r="L27" s="58">
        <f>K27+I27+G27</f>
        <v>0</v>
      </c>
    </row>
    <row r="28" spans="1:12" ht="13.5">
      <c r="A28" s="185"/>
      <c r="B28" s="398" t="s">
        <v>156</v>
      </c>
      <c r="C28" s="133" t="s">
        <v>140</v>
      </c>
      <c r="D28" s="134">
        <v>0.1</v>
      </c>
      <c r="E28" s="135">
        <f>E26*D28</f>
        <v>6</v>
      </c>
      <c r="F28" s="114"/>
      <c r="G28" s="58"/>
      <c r="H28" s="116"/>
      <c r="I28" s="58"/>
      <c r="J28" s="117"/>
      <c r="K28" s="58">
        <f>J28*E28</f>
        <v>0</v>
      </c>
      <c r="L28" s="58">
        <f>K28+I28+G28</f>
        <v>0</v>
      </c>
    </row>
    <row r="29" spans="1:12" ht="27">
      <c r="A29" s="385" t="s">
        <v>128</v>
      </c>
      <c r="B29" s="151" t="s">
        <v>415</v>
      </c>
      <c r="C29" s="123" t="s">
        <v>137</v>
      </c>
      <c r="D29" s="108"/>
      <c r="E29" s="399">
        <v>1.2</v>
      </c>
      <c r="F29" s="114"/>
      <c r="G29" s="58"/>
      <c r="H29" s="116"/>
      <c r="I29" s="58"/>
      <c r="J29" s="117"/>
      <c r="K29" s="58"/>
      <c r="L29" s="58"/>
    </row>
    <row r="30" spans="1:12" ht="13.5">
      <c r="A30" s="185"/>
      <c r="B30" s="152" t="s">
        <v>153</v>
      </c>
      <c r="C30" s="92" t="s">
        <v>0</v>
      </c>
      <c r="D30" s="112">
        <v>0.2</v>
      </c>
      <c r="E30" s="113">
        <f>E29*D30</f>
        <v>0.24</v>
      </c>
      <c r="F30" s="114"/>
      <c r="G30" s="58"/>
      <c r="H30" s="58"/>
      <c r="I30" s="58">
        <f>H30*E30</f>
        <v>0</v>
      </c>
      <c r="J30" s="117"/>
      <c r="K30" s="58"/>
      <c r="L30" s="58">
        <f>K30+I30+G30</f>
        <v>0</v>
      </c>
    </row>
    <row r="31" spans="1:12" ht="27">
      <c r="A31" s="557" t="s">
        <v>9</v>
      </c>
      <c r="B31" s="154" t="s">
        <v>312</v>
      </c>
      <c r="C31" s="155" t="s">
        <v>137</v>
      </c>
      <c r="D31" s="59"/>
      <c r="E31" s="57">
        <v>10.2</v>
      </c>
      <c r="F31" s="156"/>
      <c r="G31" s="156"/>
      <c r="H31" s="156"/>
      <c r="I31" s="156"/>
      <c r="J31" s="156"/>
      <c r="K31" s="156"/>
      <c r="L31" s="156"/>
    </row>
    <row r="32" spans="1:12" ht="13.5">
      <c r="A32" s="558"/>
      <c r="B32" s="152" t="s">
        <v>153</v>
      </c>
      <c r="C32" s="114" t="s">
        <v>0</v>
      </c>
      <c r="D32" s="58">
        <v>1</v>
      </c>
      <c r="E32" s="58">
        <f>E31*D32</f>
        <v>10.2</v>
      </c>
      <c r="F32" s="58"/>
      <c r="G32" s="58"/>
      <c r="H32" s="58"/>
      <c r="I32" s="58">
        <f>H32*E32</f>
        <v>0</v>
      </c>
      <c r="J32" s="58"/>
      <c r="K32" s="58"/>
      <c r="L32" s="58">
        <f>I32+G32</f>
        <v>0</v>
      </c>
    </row>
    <row r="33" spans="1:12" ht="13.5">
      <c r="A33" s="185"/>
      <c r="B33" s="188" t="s">
        <v>414</v>
      </c>
      <c r="C33" s="114" t="s">
        <v>176</v>
      </c>
      <c r="D33" s="58"/>
      <c r="E33" s="58">
        <v>1</v>
      </c>
      <c r="F33" s="58"/>
      <c r="G33" s="58"/>
      <c r="H33" s="58"/>
      <c r="I33" s="58"/>
      <c r="J33" s="148"/>
      <c r="K33" s="58">
        <f>J33*E33</f>
        <v>0</v>
      </c>
      <c r="L33" s="58">
        <f>K33+I33+G33</f>
        <v>0</v>
      </c>
    </row>
    <row r="34" spans="1:12" ht="14.25" customHeight="1">
      <c r="A34" s="182"/>
      <c r="B34" s="159" t="s">
        <v>181</v>
      </c>
      <c r="C34" s="133" t="s">
        <v>137</v>
      </c>
      <c r="D34" s="160">
        <v>1.22</v>
      </c>
      <c r="E34" s="160">
        <f>E31*D34</f>
        <v>12.443999999999999</v>
      </c>
      <c r="F34" s="160"/>
      <c r="G34" s="160">
        <f>F34*E34</f>
        <v>0</v>
      </c>
      <c r="H34" s="160"/>
      <c r="I34" s="160"/>
      <c r="J34" s="160"/>
      <c r="K34" s="160"/>
      <c r="L34" s="58">
        <f>I34+G34</f>
        <v>0</v>
      </c>
    </row>
    <row r="35" spans="1:12" ht="17.25" customHeight="1">
      <c r="A35" s="121">
        <v>5</v>
      </c>
      <c r="B35" s="161" t="s">
        <v>310</v>
      </c>
      <c r="C35" s="123" t="s">
        <v>137</v>
      </c>
      <c r="D35" s="162"/>
      <c r="E35" s="57">
        <v>60</v>
      </c>
      <c r="F35" s="156"/>
      <c r="G35" s="156"/>
      <c r="H35" s="156"/>
      <c r="I35" s="156"/>
      <c r="J35" s="156"/>
      <c r="K35" s="156"/>
      <c r="L35" s="58"/>
    </row>
    <row r="36" spans="1:12" ht="14.25" customHeight="1">
      <c r="A36" s="182"/>
      <c r="B36" s="163" t="s">
        <v>156</v>
      </c>
      <c r="C36" s="92" t="s">
        <v>0</v>
      </c>
      <c r="D36" s="156">
        <v>1</v>
      </c>
      <c r="E36" s="156">
        <f>E35*D36</f>
        <v>60</v>
      </c>
      <c r="F36" s="156"/>
      <c r="G36" s="156"/>
      <c r="H36" s="156"/>
      <c r="I36" s="156"/>
      <c r="J36" s="156"/>
      <c r="K36" s="156">
        <f>J36*E36</f>
        <v>0</v>
      </c>
      <c r="L36" s="58">
        <f>K36</f>
        <v>0</v>
      </c>
    </row>
    <row r="37" spans="1:12" ht="21" customHeight="1">
      <c r="A37" s="139"/>
      <c r="B37" s="544" t="s">
        <v>144</v>
      </c>
      <c r="C37" s="544"/>
      <c r="D37" s="544"/>
      <c r="E37" s="544"/>
      <c r="F37" s="164"/>
      <c r="G37" s="164"/>
      <c r="H37" s="165"/>
      <c r="I37" s="164"/>
      <c r="J37" s="164"/>
      <c r="K37" s="164"/>
      <c r="L37" s="166"/>
    </row>
    <row r="38" spans="1:12" ht="16.5" customHeight="1">
      <c r="A38" s="138"/>
      <c r="B38" s="554" t="s">
        <v>311</v>
      </c>
      <c r="C38" s="555"/>
      <c r="D38" s="555"/>
      <c r="E38" s="555"/>
      <c r="F38" s="164"/>
      <c r="G38" s="164"/>
      <c r="H38" s="165"/>
      <c r="I38" s="164"/>
      <c r="J38" s="164"/>
      <c r="K38" s="164"/>
      <c r="L38" s="166"/>
    </row>
    <row r="39" spans="1:12" ht="27">
      <c r="A39" s="120">
        <v>1</v>
      </c>
      <c r="B39" s="172" t="s">
        <v>177</v>
      </c>
      <c r="C39" s="56" t="s">
        <v>137</v>
      </c>
      <c r="D39" s="114"/>
      <c r="E39" s="57">
        <v>0.9</v>
      </c>
      <c r="F39" s="58"/>
      <c r="G39" s="58"/>
      <c r="H39" s="58"/>
      <c r="I39" s="58"/>
      <c r="J39" s="58"/>
      <c r="K39" s="58"/>
      <c r="L39" s="57"/>
    </row>
    <row r="40" spans="1:12" ht="13.5">
      <c r="A40" s="169"/>
      <c r="B40" s="168" t="s">
        <v>153</v>
      </c>
      <c r="C40" s="114" t="s">
        <v>0</v>
      </c>
      <c r="D40" s="112">
        <v>1</v>
      </c>
      <c r="E40" s="58">
        <f>E39*D40</f>
        <v>0.9</v>
      </c>
      <c r="F40" s="58"/>
      <c r="G40" s="58"/>
      <c r="H40" s="58"/>
      <c r="I40" s="58">
        <f>H40*E40</f>
        <v>0</v>
      </c>
      <c r="J40" s="58"/>
      <c r="K40" s="58"/>
      <c r="L40" s="58">
        <f>I40+G40</f>
        <v>0</v>
      </c>
    </row>
    <row r="41" spans="1:12" ht="13.5">
      <c r="A41" s="169"/>
      <c r="B41" s="167" t="s">
        <v>151</v>
      </c>
      <c r="C41" s="114" t="s">
        <v>0</v>
      </c>
      <c r="D41" s="58">
        <v>1</v>
      </c>
      <c r="E41" s="58">
        <f>E39*D41</f>
        <v>0.9</v>
      </c>
      <c r="F41" s="58"/>
      <c r="G41" s="58"/>
      <c r="H41" s="58"/>
      <c r="I41" s="58"/>
      <c r="J41" s="58"/>
      <c r="K41" s="58">
        <f>J41*E41</f>
        <v>0</v>
      </c>
      <c r="L41" s="58">
        <f>K41+I41+G41</f>
        <v>0</v>
      </c>
    </row>
    <row r="42" spans="1:12" ht="13.5">
      <c r="A42" s="169"/>
      <c r="B42" s="167" t="s">
        <v>178</v>
      </c>
      <c r="C42" s="114" t="s">
        <v>137</v>
      </c>
      <c r="D42" s="112">
        <v>1.02</v>
      </c>
      <c r="E42" s="58">
        <f>E39*D42</f>
        <v>0.918</v>
      </c>
      <c r="F42" s="58"/>
      <c r="G42" s="58">
        <f>F42*E42</f>
        <v>0</v>
      </c>
      <c r="H42" s="58"/>
      <c r="I42" s="58"/>
      <c r="J42" s="58"/>
      <c r="K42" s="58"/>
      <c r="L42" s="58">
        <f>K42+I42+G42</f>
        <v>0</v>
      </c>
    </row>
    <row r="43" spans="1:12" ht="13.5">
      <c r="A43" s="296"/>
      <c r="B43" s="167" t="s">
        <v>123</v>
      </c>
      <c r="C43" s="114" t="s">
        <v>0</v>
      </c>
      <c r="D43" s="112">
        <v>0.62</v>
      </c>
      <c r="E43" s="58">
        <f>E39*D43</f>
        <v>0.558</v>
      </c>
      <c r="F43" s="58"/>
      <c r="G43" s="58">
        <f>F43*E43</f>
        <v>0</v>
      </c>
      <c r="H43" s="116"/>
      <c r="I43" s="57"/>
      <c r="J43" s="58"/>
      <c r="K43" s="58"/>
      <c r="L43" s="58">
        <f>I43+G43</f>
        <v>0</v>
      </c>
    </row>
    <row r="44" spans="1:12" ht="40.5">
      <c r="A44" s="120">
        <v>2</v>
      </c>
      <c r="B44" s="172" t="s">
        <v>305</v>
      </c>
      <c r="C44" s="56" t="s">
        <v>137</v>
      </c>
      <c r="D44" s="114"/>
      <c r="E44" s="57">
        <v>6.4</v>
      </c>
      <c r="F44" s="58"/>
      <c r="G44" s="58"/>
      <c r="H44" s="58"/>
      <c r="I44" s="58"/>
      <c r="J44" s="58"/>
      <c r="K44" s="58"/>
      <c r="L44" s="57"/>
    </row>
    <row r="45" spans="1:12" ht="13.5">
      <c r="A45" s="169"/>
      <c r="B45" s="168" t="s">
        <v>153</v>
      </c>
      <c r="C45" s="114" t="s">
        <v>0</v>
      </c>
      <c r="D45" s="58">
        <v>1</v>
      </c>
      <c r="E45" s="58">
        <f>E44*D45</f>
        <v>6.4</v>
      </c>
      <c r="F45" s="58"/>
      <c r="G45" s="58"/>
      <c r="H45" s="58"/>
      <c r="I45" s="58">
        <f>H45*E45</f>
        <v>0</v>
      </c>
      <c r="J45" s="58"/>
      <c r="K45" s="58"/>
      <c r="L45" s="58">
        <f>I45+G45</f>
        <v>0</v>
      </c>
    </row>
    <row r="46" spans="1:12" ht="13.5">
      <c r="A46" s="169"/>
      <c r="B46" s="167" t="s">
        <v>151</v>
      </c>
      <c r="C46" s="114" t="s">
        <v>0</v>
      </c>
      <c r="D46" s="58">
        <v>1</v>
      </c>
      <c r="E46" s="58">
        <f>E44*D46</f>
        <v>6.4</v>
      </c>
      <c r="F46" s="58"/>
      <c r="G46" s="58"/>
      <c r="H46" s="58"/>
      <c r="I46" s="58"/>
      <c r="J46" s="58"/>
      <c r="K46" s="58">
        <f>J46*E46</f>
        <v>0</v>
      </c>
      <c r="L46" s="58">
        <f aca="true" t="shared" si="1" ref="L46:L53">K46+I46+G46</f>
        <v>0</v>
      </c>
    </row>
    <row r="47" spans="1:12" ht="13.5">
      <c r="A47" s="169"/>
      <c r="B47" s="167" t="s">
        <v>145</v>
      </c>
      <c r="C47" s="114" t="s">
        <v>137</v>
      </c>
      <c r="D47" s="58">
        <v>1.02</v>
      </c>
      <c r="E47" s="58">
        <f>E44*D47</f>
        <v>6.5280000000000005</v>
      </c>
      <c r="F47" s="58"/>
      <c r="G47" s="58">
        <f aca="true" t="shared" si="2" ref="G47:G53">F47*E47</f>
        <v>0</v>
      </c>
      <c r="H47" s="58"/>
      <c r="I47" s="58"/>
      <c r="J47" s="58"/>
      <c r="K47" s="58"/>
      <c r="L47" s="58">
        <f t="shared" si="1"/>
        <v>0</v>
      </c>
    </row>
    <row r="48" spans="1:12" ht="13.5">
      <c r="A48" s="169"/>
      <c r="B48" s="167" t="s">
        <v>146</v>
      </c>
      <c r="C48" s="158" t="s">
        <v>121</v>
      </c>
      <c r="D48" s="112">
        <v>0.74</v>
      </c>
      <c r="E48" s="156">
        <f>E44*D48</f>
        <v>4.736</v>
      </c>
      <c r="F48" s="156"/>
      <c r="G48" s="58">
        <f t="shared" si="2"/>
        <v>0</v>
      </c>
      <c r="H48" s="156"/>
      <c r="I48" s="156"/>
      <c r="J48" s="156"/>
      <c r="K48" s="156"/>
      <c r="L48" s="156">
        <f t="shared" si="1"/>
        <v>0</v>
      </c>
    </row>
    <row r="49" spans="1:12" ht="13.5">
      <c r="A49" s="169"/>
      <c r="B49" s="167" t="s">
        <v>147</v>
      </c>
      <c r="C49" s="158" t="s">
        <v>137</v>
      </c>
      <c r="D49" s="112">
        <v>0.02</v>
      </c>
      <c r="E49" s="156">
        <f>E44*D49</f>
        <v>0.128</v>
      </c>
      <c r="F49" s="156"/>
      <c r="G49" s="58">
        <f t="shared" si="2"/>
        <v>0</v>
      </c>
      <c r="H49" s="156"/>
      <c r="I49" s="156"/>
      <c r="J49" s="156"/>
      <c r="K49" s="156"/>
      <c r="L49" s="156">
        <f t="shared" si="1"/>
        <v>0</v>
      </c>
    </row>
    <row r="50" spans="1:12" ht="13.5">
      <c r="A50" s="169"/>
      <c r="B50" s="168" t="s">
        <v>195</v>
      </c>
      <c r="C50" s="158" t="s">
        <v>130</v>
      </c>
      <c r="D50" s="158" t="s">
        <v>131</v>
      </c>
      <c r="E50" s="156">
        <v>0.574</v>
      </c>
      <c r="F50" s="156"/>
      <c r="G50" s="156">
        <f t="shared" si="2"/>
        <v>0</v>
      </c>
      <c r="H50" s="156"/>
      <c r="I50" s="156"/>
      <c r="J50" s="156"/>
      <c r="K50" s="156"/>
      <c r="L50" s="156">
        <f t="shared" si="1"/>
        <v>0</v>
      </c>
    </row>
    <row r="51" spans="1:12" ht="13.5">
      <c r="A51" s="169"/>
      <c r="B51" s="168" t="s">
        <v>196</v>
      </c>
      <c r="C51" s="158" t="s">
        <v>130</v>
      </c>
      <c r="D51" s="158" t="s">
        <v>131</v>
      </c>
      <c r="E51" s="156">
        <v>0.062</v>
      </c>
      <c r="F51" s="156"/>
      <c r="G51" s="156">
        <f t="shared" si="2"/>
        <v>0</v>
      </c>
      <c r="H51" s="156"/>
      <c r="I51" s="156"/>
      <c r="J51" s="156"/>
      <c r="K51" s="156"/>
      <c r="L51" s="156">
        <f t="shared" si="1"/>
        <v>0</v>
      </c>
    </row>
    <row r="52" spans="1:12" ht="13.5">
      <c r="A52" s="169"/>
      <c r="B52" s="168" t="s">
        <v>197</v>
      </c>
      <c r="C52" s="158" t="s">
        <v>121</v>
      </c>
      <c r="D52" s="158" t="s">
        <v>131</v>
      </c>
      <c r="E52" s="156">
        <v>0.72</v>
      </c>
      <c r="F52" s="156"/>
      <c r="G52" s="156">
        <f t="shared" si="2"/>
        <v>0</v>
      </c>
      <c r="H52" s="156"/>
      <c r="I52" s="156"/>
      <c r="J52" s="156"/>
      <c r="K52" s="156"/>
      <c r="L52" s="156">
        <f t="shared" si="1"/>
        <v>0</v>
      </c>
    </row>
    <row r="53" spans="1:12" ht="13.5">
      <c r="A53" s="296"/>
      <c r="B53" s="167" t="s">
        <v>123</v>
      </c>
      <c r="C53" s="114" t="s">
        <v>0</v>
      </c>
      <c r="D53" s="58">
        <v>0.9</v>
      </c>
      <c r="E53" s="58">
        <f>E44*D53</f>
        <v>5.760000000000001</v>
      </c>
      <c r="F53" s="58"/>
      <c r="G53" s="58">
        <f t="shared" si="2"/>
        <v>0</v>
      </c>
      <c r="H53" s="58"/>
      <c r="I53" s="58"/>
      <c r="J53" s="58"/>
      <c r="K53" s="58"/>
      <c r="L53" s="58">
        <f t="shared" si="1"/>
        <v>0</v>
      </c>
    </row>
    <row r="54" spans="1:12" ht="13.5">
      <c r="A54" s="138"/>
      <c r="B54" s="554" t="s">
        <v>416</v>
      </c>
      <c r="C54" s="555"/>
      <c r="D54" s="555"/>
      <c r="E54" s="555"/>
      <c r="F54" s="164"/>
      <c r="G54" s="164"/>
      <c r="H54" s="165"/>
      <c r="I54" s="164"/>
      <c r="J54" s="164"/>
      <c r="K54" s="164"/>
      <c r="L54" s="166"/>
    </row>
    <row r="55" spans="1:12" ht="27">
      <c r="A55" s="120">
        <v>2</v>
      </c>
      <c r="B55" s="172" t="s">
        <v>194</v>
      </c>
      <c r="C55" s="56" t="s">
        <v>137</v>
      </c>
      <c r="D55" s="114"/>
      <c r="E55" s="57">
        <v>0.6</v>
      </c>
      <c r="F55" s="58"/>
      <c r="G55" s="58"/>
      <c r="H55" s="58"/>
      <c r="I55" s="58"/>
      <c r="J55" s="58"/>
      <c r="K55" s="58"/>
      <c r="L55" s="57"/>
    </row>
    <row r="56" spans="1:12" ht="13.5">
      <c r="A56" s="169"/>
      <c r="B56" s="168" t="s">
        <v>153</v>
      </c>
      <c r="C56" s="114" t="s">
        <v>0</v>
      </c>
      <c r="D56" s="58">
        <v>1</v>
      </c>
      <c r="E56" s="58">
        <f>E55*D56</f>
        <v>0.6</v>
      </c>
      <c r="F56" s="58"/>
      <c r="G56" s="58"/>
      <c r="H56" s="58"/>
      <c r="I56" s="58">
        <f>H56*E56</f>
        <v>0</v>
      </c>
      <c r="J56" s="58"/>
      <c r="K56" s="58"/>
      <c r="L56" s="58">
        <f>I56+G56</f>
        <v>0</v>
      </c>
    </row>
    <row r="57" spans="1:12" ht="13.5">
      <c r="A57" s="169"/>
      <c r="B57" s="167" t="s">
        <v>151</v>
      </c>
      <c r="C57" s="114" t="s">
        <v>0</v>
      </c>
      <c r="D57" s="58">
        <v>1</v>
      </c>
      <c r="E57" s="58">
        <f>E55*D57</f>
        <v>0.6</v>
      </c>
      <c r="F57" s="58"/>
      <c r="G57" s="58"/>
      <c r="H57" s="58"/>
      <c r="I57" s="58"/>
      <c r="J57" s="58"/>
      <c r="K57" s="58">
        <f>J57*E57</f>
        <v>0</v>
      </c>
      <c r="L57" s="58">
        <f aca="true" t="shared" si="3" ref="L57:L63">K57+I57+G57</f>
        <v>0</v>
      </c>
    </row>
    <row r="58" spans="1:12" ht="13.5">
      <c r="A58" s="169"/>
      <c r="B58" s="167" t="s">
        <v>145</v>
      </c>
      <c r="C58" s="114" t="s">
        <v>137</v>
      </c>
      <c r="D58" s="58">
        <v>1.02</v>
      </c>
      <c r="E58" s="58">
        <f>E55*D58</f>
        <v>0.612</v>
      </c>
      <c r="F58" s="58"/>
      <c r="G58" s="58">
        <f aca="true" t="shared" si="4" ref="G58:G63">F58*E58</f>
        <v>0</v>
      </c>
      <c r="H58" s="58"/>
      <c r="I58" s="58"/>
      <c r="J58" s="58"/>
      <c r="K58" s="58"/>
      <c r="L58" s="58">
        <f t="shared" si="3"/>
        <v>0</v>
      </c>
    </row>
    <row r="59" spans="1:12" ht="13.5">
      <c r="A59" s="169"/>
      <c r="B59" s="167" t="s">
        <v>146</v>
      </c>
      <c r="C59" s="158" t="s">
        <v>121</v>
      </c>
      <c r="D59" s="112">
        <v>0.7</v>
      </c>
      <c r="E59" s="156">
        <f>E55*D59</f>
        <v>0.42</v>
      </c>
      <c r="F59" s="156"/>
      <c r="G59" s="58">
        <f t="shared" si="4"/>
        <v>0</v>
      </c>
      <c r="H59" s="156"/>
      <c r="I59" s="156"/>
      <c r="J59" s="156"/>
      <c r="K59" s="156"/>
      <c r="L59" s="58">
        <f t="shared" si="3"/>
        <v>0</v>
      </c>
    </row>
    <row r="60" spans="1:12" ht="13.5">
      <c r="A60" s="169"/>
      <c r="B60" s="167" t="s">
        <v>147</v>
      </c>
      <c r="C60" s="158" t="s">
        <v>137</v>
      </c>
      <c r="D60" s="112">
        <v>0.02</v>
      </c>
      <c r="E60" s="156">
        <f>E55*D60</f>
        <v>0.012</v>
      </c>
      <c r="F60" s="156"/>
      <c r="G60" s="58">
        <f t="shared" si="4"/>
        <v>0</v>
      </c>
      <c r="H60" s="156"/>
      <c r="I60" s="156"/>
      <c r="J60" s="156"/>
      <c r="K60" s="156"/>
      <c r="L60" s="58">
        <f t="shared" si="3"/>
        <v>0</v>
      </c>
    </row>
    <row r="61" spans="1:12" ht="13.5">
      <c r="A61" s="169"/>
      <c r="B61" s="168" t="s">
        <v>195</v>
      </c>
      <c r="C61" s="158" t="s">
        <v>130</v>
      </c>
      <c r="D61" s="158" t="s">
        <v>131</v>
      </c>
      <c r="E61" s="156">
        <v>0.033</v>
      </c>
      <c r="F61" s="156"/>
      <c r="G61" s="156">
        <f t="shared" si="4"/>
        <v>0</v>
      </c>
      <c r="H61" s="156"/>
      <c r="I61" s="156"/>
      <c r="J61" s="156"/>
      <c r="K61" s="156"/>
      <c r="L61" s="58">
        <f t="shared" si="3"/>
        <v>0</v>
      </c>
    </row>
    <row r="62" spans="1:12" ht="13.5">
      <c r="A62" s="169"/>
      <c r="B62" s="168" t="s">
        <v>196</v>
      </c>
      <c r="C62" s="158" t="s">
        <v>130</v>
      </c>
      <c r="D62" s="158" t="s">
        <v>131</v>
      </c>
      <c r="E62" s="156">
        <v>0.01</v>
      </c>
      <c r="F62" s="156"/>
      <c r="G62" s="156">
        <f t="shared" si="4"/>
        <v>0</v>
      </c>
      <c r="H62" s="156"/>
      <c r="I62" s="156"/>
      <c r="J62" s="156"/>
      <c r="K62" s="156"/>
      <c r="L62" s="58">
        <f t="shared" si="3"/>
        <v>0</v>
      </c>
    </row>
    <row r="63" spans="1:12" ht="13.5">
      <c r="A63" s="296"/>
      <c r="B63" s="167" t="s">
        <v>123</v>
      </c>
      <c r="C63" s="114" t="s">
        <v>0</v>
      </c>
      <c r="D63" s="58">
        <v>0.9</v>
      </c>
      <c r="E63" s="58">
        <f>E55*D63</f>
        <v>0.54</v>
      </c>
      <c r="F63" s="58"/>
      <c r="G63" s="58">
        <f t="shared" si="4"/>
        <v>0</v>
      </c>
      <c r="H63" s="58"/>
      <c r="I63" s="58"/>
      <c r="J63" s="58"/>
      <c r="K63" s="58"/>
      <c r="L63" s="58">
        <f t="shared" si="3"/>
        <v>0</v>
      </c>
    </row>
    <row r="64" spans="1:12" ht="27">
      <c r="A64" s="120">
        <v>3</v>
      </c>
      <c r="B64" s="244" t="s">
        <v>149</v>
      </c>
      <c r="C64" s="56" t="s">
        <v>137</v>
      </c>
      <c r="D64" s="114"/>
      <c r="E64" s="57">
        <v>0.03</v>
      </c>
      <c r="F64" s="58"/>
      <c r="G64" s="58"/>
      <c r="H64" s="58"/>
      <c r="I64" s="58"/>
      <c r="J64" s="58"/>
      <c r="K64" s="58"/>
      <c r="L64" s="57"/>
    </row>
    <row r="65" spans="1:12" ht="13.5">
      <c r="A65" s="169"/>
      <c r="B65" s="168" t="s">
        <v>154</v>
      </c>
      <c r="C65" s="114" t="s">
        <v>0</v>
      </c>
      <c r="D65" s="58">
        <v>1</v>
      </c>
      <c r="E65" s="58">
        <f>E64*D65</f>
        <v>0.03</v>
      </c>
      <c r="F65" s="58"/>
      <c r="G65" s="58"/>
      <c r="H65" s="58"/>
      <c r="I65" s="58">
        <f>H65*E65</f>
        <v>0</v>
      </c>
      <c r="J65" s="58"/>
      <c r="K65" s="58"/>
      <c r="L65" s="58">
        <f>I65+G65</f>
        <v>0</v>
      </c>
    </row>
    <row r="66" spans="1:12" ht="13.5">
      <c r="A66" s="169"/>
      <c r="B66" s="167" t="s">
        <v>151</v>
      </c>
      <c r="C66" s="114" t="s">
        <v>0</v>
      </c>
      <c r="D66" s="58">
        <v>1</v>
      </c>
      <c r="E66" s="58">
        <f>E64*D66</f>
        <v>0.03</v>
      </c>
      <c r="F66" s="58"/>
      <c r="G66" s="58"/>
      <c r="H66" s="58"/>
      <c r="I66" s="58"/>
      <c r="J66" s="58"/>
      <c r="K66" s="58">
        <f>J66*E66</f>
        <v>0</v>
      </c>
      <c r="L66" s="58">
        <f>K66+I66+G66</f>
        <v>0</v>
      </c>
    </row>
    <row r="67" spans="1:12" ht="13.5">
      <c r="A67" s="169"/>
      <c r="B67" s="170" t="s">
        <v>148</v>
      </c>
      <c r="C67" s="114" t="s">
        <v>137</v>
      </c>
      <c r="D67" s="58">
        <v>1.02</v>
      </c>
      <c r="E67" s="58">
        <f>E64*D67</f>
        <v>0.0306</v>
      </c>
      <c r="F67" s="58"/>
      <c r="G67" s="58">
        <f aca="true" t="shared" si="5" ref="G67:G72">F67*E67</f>
        <v>0</v>
      </c>
      <c r="H67" s="58"/>
      <c r="I67" s="58"/>
      <c r="J67" s="58"/>
      <c r="K67" s="58"/>
      <c r="L67" s="58">
        <f aca="true" t="shared" si="6" ref="L67:L72">K67+I67+G67</f>
        <v>0</v>
      </c>
    </row>
    <row r="68" spans="1:12" ht="13.5">
      <c r="A68" s="169"/>
      <c r="B68" s="170" t="s">
        <v>146</v>
      </c>
      <c r="C68" s="158" t="s">
        <v>121</v>
      </c>
      <c r="D68" s="112">
        <v>2.42</v>
      </c>
      <c r="E68" s="156">
        <f>E64*D68</f>
        <v>0.0726</v>
      </c>
      <c r="F68" s="156"/>
      <c r="G68" s="58">
        <f t="shared" si="5"/>
        <v>0</v>
      </c>
      <c r="H68" s="156"/>
      <c r="I68" s="156"/>
      <c r="J68" s="156"/>
      <c r="K68" s="156"/>
      <c r="L68" s="58">
        <f t="shared" si="6"/>
        <v>0</v>
      </c>
    </row>
    <row r="69" spans="1:12" ht="13.5">
      <c r="A69" s="169"/>
      <c r="B69" s="170" t="s">
        <v>147</v>
      </c>
      <c r="C69" s="158" t="s">
        <v>137</v>
      </c>
      <c r="D69" s="112">
        <v>0.08</v>
      </c>
      <c r="E69" s="156">
        <f>E64*D69</f>
        <v>0.0024</v>
      </c>
      <c r="F69" s="156"/>
      <c r="G69" s="58">
        <f t="shared" si="5"/>
        <v>0</v>
      </c>
      <c r="H69" s="156"/>
      <c r="I69" s="156"/>
      <c r="J69" s="156"/>
      <c r="K69" s="156"/>
      <c r="L69" s="58">
        <f t="shared" si="6"/>
        <v>0</v>
      </c>
    </row>
    <row r="70" spans="1:12" ht="13.5">
      <c r="A70" s="169"/>
      <c r="B70" s="168" t="s">
        <v>195</v>
      </c>
      <c r="C70" s="158" t="s">
        <v>130</v>
      </c>
      <c r="D70" s="158" t="s">
        <v>131</v>
      </c>
      <c r="E70" s="156">
        <v>0.03</v>
      </c>
      <c r="F70" s="156"/>
      <c r="G70" s="156">
        <f t="shared" si="5"/>
        <v>0</v>
      </c>
      <c r="H70" s="156"/>
      <c r="I70" s="156"/>
      <c r="J70" s="156"/>
      <c r="K70" s="156"/>
      <c r="L70" s="58">
        <f t="shared" si="6"/>
        <v>0</v>
      </c>
    </row>
    <row r="71" spans="1:12" ht="13.5">
      <c r="A71" s="169"/>
      <c r="B71" s="168" t="s">
        <v>196</v>
      </c>
      <c r="C71" s="158" t="s">
        <v>130</v>
      </c>
      <c r="D71" s="158" t="s">
        <v>131</v>
      </c>
      <c r="E71" s="156">
        <v>0.02</v>
      </c>
      <c r="F71" s="156"/>
      <c r="G71" s="156">
        <f t="shared" si="5"/>
        <v>0</v>
      </c>
      <c r="H71" s="156"/>
      <c r="I71" s="156"/>
      <c r="J71" s="156"/>
      <c r="K71" s="156"/>
      <c r="L71" s="58">
        <f t="shared" si="6"/>
        <v>0</v>
      </c>
    </row>
    <row r="72" spans="1:12" ht="13.5">
      <c r="A72" s="296"/>
      <c r="B72" s="167" t="s">
        <v>123</v>
      </c>
      <c r="C72" s="114" t="s">
        <v>0</v>
      </c>
      <c r="D72" s="58">
        <v>0.9</v>
      </c>
      <c r="E72" s="58">
        <f>E64*D72</f>
        <v>0.027</v>
      </c>
      <c r="F72" s="58"/>
      <c r="G72" s="58">
        <f t="shared" si="5"/>
        <v>0</v>
      </c>
      <c r="H72" s="58"/>
      <c r="I72" s="58"/>
      <c r="J72" s="58"/>
      <c r="K72" s="58"/>
      <c r="L72" s="58">
        <f t="shared" si="6"/>
        <v>0</v>
      </c>
    </row>
    <row r="73" spans="1:12" ht="27">
      <c r="A73" s="120">
        <v>4</v>
      </c>
      <c r="B73" s="172" t="s">
        <v>150</v>
      </c>
      <c r="C73" s="56" t="s">
        <v>137</v>
      </c>
      <c r="D73" s="114"/>
      <c r="E73" s="57">
        <v>0.6</v>
      </c>
      <c r="F73" s="58"/>
      <c r="G73" s="58"/>
      <c r="H73" s="58"/>
      <c r="I73" s="58"/>
      <c r="J73" s="58"/>
      <c r="K73" s="58"/>
      <c r="L73" s="57"/>
    </row>
    <row r="74" spans="1:12" ht="13.5">
      <c r="A74" s="169"/>
      <c r="B74" s="168" t="s">
        <v>153</v>
      </c>
      <c r="C74" s="114" t="s">
        <v>0</v>
      </c>
      <c r="D74" s="58">
        <v>1</v>
      </c>
      <c r="E74" s="58">
        <f>E73*D74</f>
        <v>0.6</v>
      </c>
      <c r="F74" s="58"/>
      <c r="G74" s="58"/>
      <c r="H74" s="58"/>
      <c r="I74" s="58">
        <f>H74*E74</f>
        <v>0</v>
      </c>
      <c r="J74" s="58"/>
      <c r="K74" s="58"/>
      <c r="L74" s="58">
        <f>I74+G74</f>
        <v>0</v>
      </c>
    </row>
    <row r="75" spans="1:12" ht="13.5">
      <c r="A75" s="169"/>
      <c r="B75" s="167" t="s">
        <v>151</v>
      </c>
      <c r="C75" s="114" t="s">
        <v>0</v>
      </c>
      <c r="D75" s="58">
        <v>1</v>
      </c>
      <c r="E75" s="58">
        <f>E73*D75</f>
        <v>0.6</v>
      </c>
      <c r="F75" s="58"/>
      <c r="G75" s="58"/>
      <c r="H75" s="58"/>
      <c r="I75" s="58"/>
      <c r="J75" s="58"/>
      <c r="K75" s="58">
        <f>J75*E75</f>
        <v>0</v>
      </c>
      <c r="L75" s="58">
        <f>K75+I75+G75</f>
        <v>0</v>
      </c>
    </row>
    <row r="76" spans="1:12" ht="13.5">
      <c r="A76" s="169"/>
      <c r="B76" s="170" t="s">
        <v>148</v>
      </c>
      <c r="C76" s="114" t="s">
        <v>137</v>
      </c>
      <c r="D76" s="58">
        <v>1.02</v>
      </c>
      <c r="E76" s="58">
        <f>E73*D76</f>
        <v>0.612</v>
      </c>
      <c r="F76" s="58"/>
      <c r="G76" s="58">
        <f aca="true" t="shared" si="7" ref="G76:G81">F76*E76</f>
        <v>0</v>
      </c>
      <c r="H76" s="58"/>
      <c r="I76" s="58"/>
      <c r="J76" s="58"/>
      <c r="K76" s="58"/>
      <c r="L76" s="58">
        <f aca="true" t="shared" si="8" ref="L76:L81">K76+I76+G76</f>
        <v>0</v>
      </c>
    </row>
    <row r="77" spans="1:12" ht="13.5">
      <c r="A77" s="169"/>
      <c r="B77" s="170" t="s">
        <v>146</v>
      </c>
      <c r="C77" s="158" t="s">
        <v>121</v>
      </c>
      <c r="D77" s="112">
        <v>2.46</v>
      </c>
      <c r="E77" s="156">
        <f>E73*D77</f>
        <v>1.476</v>
      </c>
      <c r="F77" s="156"/>
      <c r="G77" s="58">
        <f t="shared" si="7"/>
        <v>0</v>
      </c>
      <c r="H77" s="156"/>
      <c r="I77" s="156"/>
      <c r="J77" s="156"/>
      <c r="K77" s="156"/>
      <c r="L77" s="58">
        <f t="shared" si="8"/>
        <v>0</v>
      </c>
    </row>
    <row r="78" spans="1:12" ht="13.5">
      <c r="A78" s="169"/>
      <c r="B78" s="170" t="s">
        <v>147</v>
      </c>
      <c r="C78" s="158" t="s">
        <v>137</v>
      </c>
      <c r="D78" s="112">
        <v>0.08</v>
      </c>
      <c r="E78" s="156">
        <f>E73*D78</f>
        <v>0.048</v>
      </c>
      <c r="F78" s="156"/>
      <c r="G78" s="58">
        <f t="shared" si="7"/>
        <v>0</v>
      </c>
      <c r="H78" s="156"/>
      <c r="I78" s="156"/>
      <c r="J78" s="156"/>
      <c r="K78" s="156"/>
      <c r="L78" s="58">
        <f t="shared" si="8"/>
        <v>0</v>
      </c>
    </row>
    <row r="79" spans="1:12" ht="13.5">
      <c r="A79" s="169"/>
      <c r="B79" s="168" t="s">
        <v>195</v>
      </c>
      <c r="C79" s="158" t="s">
        <v>130</v>
      </c>
      <c r="D79" s="158" t="s">
        <v>131</v>
      </c>
      <c r="E79" s="156">
        <v>0.06</v>
      </c>
      <c r="F79" s="156"/>
      <c r="G79" s="156">
        <f t="shared" si="7"/>
        <v>0</v>
      </c>
      <c r="H79" s="156"/>
      <c r="I79" s="156"/>
      <c r="J79" s="156"/>
      <c r="K79" s="156"/>
      <c r="L79" s="58">
        <f t="shared" si="8"/>
        <v>0</v>
      </c>
    </row>
    <row r="80" spans="1:12" ht="13.5">
      <c r="A80" s="169"/>
      <c r="B80" s="168" t="s">
        <v>196</v>
      </c>
      <c r="C80" s="158" t="s">
        <v>130</v>
      </c>
      <c r="D80" s="158" t="s">
        <v>131</v>
      </c>
      <c r="E80" s="156">
        <v>0.01</v>
      </c>
      <c r="F80" s="156"/>
      <c r="G80" s="156">
        <f t="shared" si="7"/>
        <v>0</v>
      </c>
      <c r="H80" s="156"/>
      <c r="I80" s="156"/>
      <c r="J80" s="156"/>
      <c r="K80" s="156"/>
      <c r="L80" s="58">
        <f t="shared" si="8"/>
        <v>0</v>
      </c>
    </row>
    <row r="81" spans="1:12" ht="13.5">
      <c r="A81" s="296"/>
      <c r="B81" s="167" t="s">
        <v>123</v>
      </c>
      <c r="C81" s="114" t="s">
        <v>0</v>
      </c>
      <c r="D81" s="58">
        <v>0.9</v>
      </c>
      <c r="E81" s="58">
        <f>E73*D81</f>
        <v>0.54</v>
      </c>
      <c r="F81" s="58"/>
      <c r="G81" s="58">
        <f t="shared" si="7"/>
        <v>0</v>
      </c>
      <c r="H81" s="58"/>
      <c r="I81" s="58"/>
      <c r="J81" s="58"/>
      <c r="K81" s="58"/>
      <c r="L81" s="58">
        <f t="shared" si="8"/>
        <v>0</v>
      </c>
    </row>
    <row r="82" spans="1:12" ht="23.25" customHeight="1">
      <c r="A82" s="138"/>
      <c r="B82" s="556" t="s">
        <v>413</v>
      </c>
      <c r="C82" s="544"/>
      <c r="D82" s="544"/>
      <c r="E82" s="544"/>
      <c r="F82" s="164"/>
      <c r="G82" s="164"/>
      <c r="H82" s="165"/>
      <c r="I82" s="164"/>
      <c r="J82" s="164"/>
      <c r="K82" s="164"/>
      <c r="L82" s="166"/>
    </row>
    <row r="83" spans="1:12" ht="29.25" customHeight="1">
      <c r="A83" s="138">
        <v>1</v>
      </c>
      <c r="B83" s="302" t="s">
        <v>319</v>
      </c>
      <c r="C83" s="178" t="s">
        <v>138</v>
      </c>
      <c r="D83" s="56"/>
      <c r="E83" s="57">
        <f>E86+E87+E88</f>
        <v>1.2780000000000002</v>
      </c>
      <c r="F83" s="58"/>
      <c r="G83" s="58"/>
      <c r="H83" s="58"/>
      <c r="I83" s="58"/>
      <c r="J83" s="58"/>
      <c r="K83" s="58"/>
      <c r="L83" s="58"/>
    </row>
    <row r="84" spans="1:12" ht="13.5" customHeight="1">
      <c r="A84" s="299"/>
      <c r="B84" s="168" t="s">
        <v>153</v>
      </c>
      <c r="C84" s="114" t="s">
        <v>0</v>
      </c>
      <c r="D84" s="197">
        <v>1</v>
      </c>
      <c r="E84" s="197">
        <f>E83*D84</f>
        <v>1.2780000000000002</v>
      </c>
      <c r="F84" s="231"/>
      <c r="G84" s="197"/>
      <c r="H84" s="197"/>
      <c r="I84" s="197">
        <f>H84*E84</f>
        <v>0</v>
      </c>
      <c r="J84" s="197"/>
      <c r="K84" s="197"/>
      <c r="L84" s="197">
        <f>K84+I84+G84</f>
        <v>0</v>
      </c>
    </row>
    <row r="85" spans="1:12" ht="13.5" customHeight="1">
      <c r="A85" s="299"/>
      <c r="B85" s="170" t="s">
        <v>201</v>
      </c>
      <c r="C85" s="92" t="s">
        <v>176</v>
      </c>
      <c r="D85" s="156"/>
      <c r="E85" s="156">
        <v>1</v>
      </c>
      <c r="F85" s="173"/>
      <c r="G85" s="232"/>
      <c r="H85" s="156"/>
      <c r="I85" s="232"/>
      <c r="J85" s="232"/>
      <c r="K85" s="232">
        <f>J85*E85</f>
        <v>0</v>
      </c>
      <c r="L85" s="197">
        <f aca="true" t="shared" si="9" ref="L85:L90">K85+I85+G85</f>
        <v>0</v>
      </c>
    </row>
    <row r="86" spans="1:12" ht="13.5" customHeight="1">
      <c r="A86" s="299"/>
      <c r="B86" s="170" t="s">
        <v>202</v>
      </c>
      <c r="C86" s="92" t="s">
        <v>138</v>
      </c>
      <c r="D86" s="158" t="s">
        <v>199</v>
      </c>
      <c r="E86" s="233">
        <v>1.102</v>
      </c>
      <c r="F86" s="156"/>
      <c r="G86" s="232">
        <f>F86*E86</f>
        <v>0</v>
      </c>
      <c r="H86" s="156"/>
      <c r="I86" s="232"/>
      <c r="J86" s="232"/>
      <c r="K86" s="232"/>
      <c r="L86" s="197">
        <f t="shared" si="9"/>
        <v>0</v>
      </c>
    </row>
    <row r="87" spans="1:12" ht="13.5" customHeight="1">
      <c r="A87" s="299"/>
      <c r="B87" s="170" t="s">
        <v>197</v>
      </c>
      <c r="C87" s="92" t="s">
        <v>138</v>
      </c>
      <c r="D87" s="158" t="s">
        <v>199</v>
      </c>
      <c r="E87" s="233">
        <v>0.13</v>
      </c>
      <c r="F87" s="156"/>
      <c r="G87" s="232">
        <f>F87*E87</f>
        <v>0</v>
      </c>
      <c r="H87" s="156"/>
      <c r="I87" s="232"/>
      <c r="J87" s="232"/>
      <c r="K87" s="232"/>
      <c r="L87" s="197">
        <f t="shared" si="9"/>
        <v>0</v>
      </c>
    </row>
    <row r="88" spans="1:12" ht="13.5" customHeight="1">
      <c r="A88" s="299"/>
      <c r="B88" s="170" t="s">
        <v>203</v>
      </c>
      <c r="C88" s="92" t="s">
        <v>138</v>
      </c>
      <c r="D88" s="158" t="s">
        <v>199</v>
      </c>
      <c r="E88" s="233">
        <v>0.046</v>
      </c>
      <c r="F88" s="156"/>
      <c r="G88" s="232">
        <f>F88*E88</f>
        <v>0</v>
      </c>
      <c r="H88" s="156"/>
      <c r="I88" s="232"/>
      <c r="J88" s="232"/>
      <c r="K88" s="232"/>
      <c r="L88" s="197">
        <f t="shared" si="9"/>
        <v>0</v>
      </c>
    </row>
    <row r="89" spans="1:12" ht="13.5" customHeight="1">
      <c r="A89" s="299"/>
      <c r="B89" s="303" t="s">
        <v>200</v>
      </c>
      <c r="C89" s="111" t="s">
        <v>166</v>
      </c>
      <c r="D89" s="160">
        <v>5.5</v>
      </c>
      <c r="E89" s="156">
        <f>E83*D89</f>
        <v>7.029000000000002</v>
      </c>
      <c r="F89" s="156"/>
      <c r="G89" s="232">
        <f>F89*E89</f>
        <v>0</v>
      </c>
      <c r="H89" s="156"/>
      <c r="I89" s="156"/>
      <c r="J89" s="156"/>
      <c r="K89" s="156"/>
      <c r="L89" s="197">
        <f t="shared" si="9"/>
        <v>0</v>
      </c>
    </row>
    <row r="90" spans="1:12" ht="13.5" customHeight="1">
      <c r="A90" s="299"/>
      <c r="B90" s="171" t="s">
        <v>123</v>
      </c>
      <c r="C90" s="114" t="s">
        <v>0</v>
      </c>
      <c r="D90" s="176">
        <v>5</v>
      </c>
      <c r="E90" s="58">
        <f>E83*D90</f>
        <v>6.3900000000000015</v>
      </c>
      <c r="F90" s="58"/>
      <c r="G90" s="197">
        <f>F90*E90</f>
        <v>0</v>
      </c>
      <c r="H90" s="58"/>
      <c r="I90" s="58"/>
      <c r="J90" s="58"/>
      <c r="K90" s="58"/>
      <c r="L90" s="197">
        <f t="shared" si="9"/>
        <v>0</v>
      </c>
    </row>
    <row r="91" spans="1:12" ht="27">
      <c r="A91" s="138">
        <v>3</v>
      </c>
      <c r="B91" s="172" t="s">
        <v>172</v>
      </c>
      <c r="C91" s="56" t="s">
        <v>130</v>
      </c>
      <c r="D91" s="114"/>
      <c r="E91" s="57">
        <v>1.28</v>
      </c>
      <c r="F91" s="57"/>
      <c r="G91" s="57"/>
      <c r="H91" s="57"/>
      <c r="I91" s="57"/>
      <c r="J91" s="57"/>
      <c r="K91" s="57"/>
      <c r="L91" s="57"/>
    </row>
    <row r="92" spans="1:12" ht="13.5">
      <c r="A92" s="196"/>
      <c r="B92" s="305" t="s">
        <v>179</v>
      </c>
      <c r="C92" s="114" t="s">
        <v>0</v>
      </c>
      <c r="D92" s="223">
        <v>1</v>
      </c>
      <c r="E92" s="192">
        <f>E91*D92</f>
        <v>1.28</v>
      </c>
      <c r="F92" s="193"/>
      <c r="G92" s="192"/>
      <c r="H92" s="192"/>
      <c r="I92" s="192">
        <f>H92*E92</f>
        <v>0</v>
      </c>
      <c r="J92" s="192"/>
      <c r="K92" s="192"/>
      <c r="L92" s="192">
        <f>I92+G92</f>
        <v>0</v>
      </c>
    </row>
    <row r="93" spans="1:12" ht="13.5">
      <c r="A93" s="87"/>
      <c r="B93" s="224" t="s">
        <v>173</v>
      </c>
      <c r="C93" s="89" t="s">
        <v>204</v>
      </c>
      <c r="D93" s="90">
        <v>15</v>
      </c>
      <c r="E93" s="91">
        <f>E91*D93</f>
        <v>19.2</v>
      </c>
      <c r="F93" s="148"/>
      <c r="G93" s="148">
        <f>F93*E93</f>
        <v>0</v>
      </c>
      <c r="H93" s="148"/>
      <c r="I93" s="148"/>
      <c r="J93" s="148"/>
      <c r="K93" s="148"/>
      <c r="L93" s="148">
        <f>G93</f>
        <v>0</v>
      </c>
    </row>
    <row r="94" spans="1:12" ht="13.5">
      <c r="A94" s="300"/>
      <c r="B94" s="99" t="s">
        <v>5</v>
      </c>
      <c r="C94" s="98"/>
      <c r="D94" s="60"/>
      <c r="E94" s="61"/>
      <c r="F94" s="62"/>
      <c r="G94" s="62">
        <f>SUM(G12:G93)</f>
        <v>0</v>
      </c>
      <c r="H94" s="62"/>
      <c r="I94" s="62"/>
      <c r="J94" s="62"/>
      <c r="K94" s="62"/>
      <c r="L94" s="57">
        <f>SUM(L12:L93)</f>
        <v>0</v>
      </c>
    </row>
    <row r="95" spans="1:12" ht="13.5">
      <c r="A95" s="96"/>
      <c r="B95" s="225" t="s">
        <v>132</v>
      </c>
      <c r="C95" s="226">
        <v>0.05</v>
      </c>
      <c r="D95" s="227"/>
      <c r="E95" s="228"/>
      <c r="F95" s="229"/>
      <c r="G95" s="229"/>
      <c r="H95" s="229"/>
      <c r="I95" s="229"/>
      <c r="J95" s="229"/>
      <c r="K95" s="229"/>
      <c r="L95" s="197">
        <f>G94*C95</f>
        <v>0</v>
      </c>
    </row>
    <row r="96" spans="1:12" ht="13.5">
      <c r="A96" s="96"/>
      <c r="B96" s="99" t="s">
        <v>5</v>
      </c>
      <c r="C96" s="98"/>
      <c r="D96" s="60"/>
      <c r="E96" s="61"/>
      <c r="F96" s="62"/>
      <c r="G96" s="62"/>
      <c r="H96" s="62"/>
      <c r="I96" s="62"/>
      <c r="J96" s="62"/>
      <c r="K96" s="62"/>
      <c r="L96" s="58">
        <f>L95+L94</f>
        <v>0</v>
      </c>
    </row>
    <row r="97" spans="1:12" ht="13.5">
      <c r="A97" s="64"/>
      <c r="B97" s="100" t="s">
        <v>133</v>
      </c>
      <c r="C97" s="63">
        <v>0.1</v>
      </c>
      <c r="D97" s="60"/>
      <c r="E97" s="61"/>
      <c r="F97" s="62"/>
      <c r="G97" s="62"/>
      <c r="H97" s="62"/>
      <c r="I97" s="62"/>
      <c r="J97" s="62"/>
      <c r="K97" s="62"/>
      <c r="L97" s="58">
        <f>L96*C97</f>
        <v>0</v>
      </c>
    </row>
    <row r="98" spans="1:12" ht="13.5">
      <c r="A98" s="64"/>
      <c r="B98" s="101" t="s">
        <v>122</v>
      </c>
      <c r="C98" s="63"/>
      <c r="D98" s="60"/>
      <c r="E98" s="61"/>
      <c r="F98" s="62"/>
      <c r="G98" s="62"/>
      <c r="H98" s="62"/>
      <c r="I98" s="62"/>
      <c r="J98" s="62"/>
      <c r="K98" s="62"/>
      <c r="L98" s="58">
        <f>L97+L96</f>
        <v>0</v>
      </c>
    </row>
    <row r="99" spans="1:12" ht="13.5">
      <c r="A99" s="102"/>
      <c r="B99" s="97" t="s">
        <v>134</v>
      </c>
      <c r="C99" s="98">
        <v>0.08</v>
      </c>
      <c r="D99" s="103"/>
      <c r="E99" s="104"/>
      <c r="F99" s="97"/>
      <c r="G99" s="95"/>
      <c r="H99" s="95"/>
      <c r="I99" s="95"/>
      <c r="J99" s="105"/>
      <c r="K99" s="105"/>
      <c r="L99" s="91">
        <f>L98*C99</f>
        <v>0</v>
      </c>
    </row>
    <row r="100" spans="2:12" ht="13.5">
      <c r="B100" s="99" t="s">
        <v>5</v>
      </c>
      <c r="C100" s="98"/>
      <c r="D100" s="103"/>
      <c r="E100" s="104"/>
      <c r="F100" s="97"/>
      <c r="G100" s="95"/>
      <c r="H100" s="95"/>
      <c r="I100" s="95"/>
      <c r="J100" s="105"/>
      <c r="K100" s="105"/>
      <c r="L100" s="91">
        <f>L99+L98</f>
        <v>0</v>
      </c>
    </row>
    <row r="101" spans="2:12" ht="13.5">
      <c r="B101" s="97" t="s">
        <v>120</v>
      </c>
      <c r="C101" s="98">
        <v>0.05</v>
      </c>
      <c r="D101" s="103"/>
      <c r="E101" s="104"/>
      <c r="F101" s="97"/>
      <c r="G101" s="95"/>
      <c r="H101" s="95"/>
      <c r="I101" s="95"/>
      <c r="J101" s="105"/>
      <c r="K101" s="105"/>
      <c r="L101" s="91">
        <f>L100*C101</f>
        <v>0</v>
      </c>
    </row>
    <row r="102" spans="2:12" ht="13.5">
      <c r="B102" s="99" t="s">
        <v>5</v>
      </c>
      <c r="C102" s="98"/>
      <c r="D102" s="103"/>
      <c r="E102" s="104"/>
      <c r="F102" s="97"/>
      <c r="G102" s="95"/>
      <c r="H102" s="95"/>
      <c r="I102" s="95"/>
      <c r="J102" s="105"/>
      <c r="K102" s="105"/>
      <c r="L102" s="91">
        <f>L101+L100</f>
        <v>0</v>
      </c>
    </row>
    <row r="103" spans="2:12" ht="13.5">
      <c r="B103" s="97" t="s">
        <v>135</v>
      </c>
      <c r="C103" s="98">
        <v>0.18</v>
      </c>
      <c r="D103" s="103"/>
      <c r="E103" s="104"/>
      <c r="F103" s="97"/>
      <c r="G103" s="95"/>
      <c r="H103" s="95"/>
      <c r="I103" s="95"/>
      <c r="J103" s="105"/>
      <c r="K103" s="105"/>
      <c r="L103" s="91">
        <f>L102*C103</f>
        <v>0</v>
      </c>
    </row>
    <row r="104" spans="2:12" ht="13.5">
      <c r="B104" s="99" t="s">
        <v>152</v>
      </c>
      <c r="C104" s="106"/>
      <c r="D104" s="106"/>
      <c r="E104" s="106"/>
      <c r="F104" s="106"/>
      <c r="G104" s="107"/>
      <c r="H104" s="107"/>
      <c r="I104" s="107"/>
      <c r="J104" s="107"/>
      <c r="K104" s="107"/>
      <c r="L104" s="108">
        <f>L103+L102</f>
        <v>0</v>
      </c>
    </row>
    <row r="105" ht="13.5">
      <c r="L105" s="110"/>
    </row>
    <row r="107" ht="13.5">
      <c r="L107" s="109"/>
    </row>
    <row r="112" ht="13.5">
      <c r="L112" s="109"/>
    </row>
  </sheetData>
  <sheetProtection/>
  <mergeCells count="13">
    <mergeCell ref="B38:E38"/>
    <mergeCell ref="B82:E82"/>
    <mergeCell ref="J8:K8"/>
    <mergeCell ref="A31:A32"/>
    <mergeCell ref="B37:E37"/>
    <mergeCell ref="B54:E54"/>
    <mergeCell ref="B11:E11"/>
    <mergeCell ref="L8:L9"/>
    <mergeCell ref="B21:E21"/>
    <mergeCell ref="A8:A9"/>
    <mergeCell ref="D8:E8"/>
    <mergeCell ref="F8:G8"/>
    <mergeCell ref="H8:I8"/>
  </mergeCells>
  <printOptions/>
  <pageMargins left="0.3" right="0.32" top="0.2" bottom="0.36" header="0.2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1"/>
  <sheetViews>
    <sheetView zoomScalePageLayoutView="0" workbookViewId="0" topLeftCell="A8">
      <selection activeCell="J12" sqref="J12:J143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8.62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6384" width="8.753906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300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3.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42.75" customHeight="1">
      <c r="A8" s="546" t="s">
        <v>10</v>
      </c>
      <c r="B8" s="129"/>
      <c r="C8" s="71"/>
      <c r="D8" s="548" t="s">
        <v>2</v>
      </c>
      <c r="E8" s="549"/>
      <c r="F8" s="550" t="s">
        <v>3</v>
      </c>
      <c r="G8" s="551"/>
      <c r="H8" s="540" t="s">
        <v>4</v>
      </c>
      <c r="I8" s="541"/>
      <c r="J8" s="540" t="s">
        <v>126</v>
      </c>
      <c r="K8" s="541"/>
      <c r="L8" s="542" t="s">
        <v>155</v>
      </c>
    </row>
    <row r="9" spans="1:12" ht="72" customHeight="1">
      <c r="A9" s="547"/>
      <c r="B9" s="87" t="s">
        <v>11</v>
      </c>
      <c r="C9" s="88" t="s">
        <v>1</v>
      </c>
      <c r="D9" s="127" t="s">
        <v>127</v>
      </c>
      <c r="E9" s="72" t="s">
        <v>6</v>
      </c>
      <c r="F9" s="73" t="s">
        <v>7</v>
      </c>
      <c r="G9" s="74" t="s">
        <v>5</v>
      </c>
      <c r="H9" s="75" t="s">
        <v>7</v>
      </c>
      <c r="I9" s="74" t="s">
        <v>5</v>
      </c>
      <c r="J9" s="75" t="s">
        <v>7</v>
      </c>
      <c r="K9" s="74" t="s">
        <v>5</v>
      </c>
      <c r="L9" s="543"/>
    </row>
    <row r="10" spans="1:12" ht="13.5">
      <c r="A10" s="76" t="s">
        <v>8</v>
      </c>
      <c r="B10" s="126">
        <v>2</v>
      </c>
      <c r="C10" s="128">
        <v>3</v>
      </c>
      <c r="D10" s="295" t="s">
        <v>9</v>
      </c>
      <c r="E10" s="78">
        <v>5</v>
      </c>
      <c r="F10" s="77">
        <v>6</v>
      </c>
      <c r="G10" s="78">
        <v>7</v>
      </c>
      <c r="H10" s="77">
        <v>8</v>
      </c>
      <c r="I10" s="78">
        <v>9</v>
      </c>
      <c r="J10" s="78">
        <v>10</v>
      </c>
      <c r="K10" s="78">
        <v>11</v>
      </c>
      <c r="L10" s="76">
        <v>12</v>
      </c>
    </row>
    <row r="11" spans="1:12" ht="21.75" customHeight="1">
      <c r="A11" s="139"/>
      <c r="B11" s="553" t="s">
        <v>136</v>
      </c>
      <c r="C11" s="553"/>
      <c r="D11" s="553"/>
      <c r="E11" s="553"/>
      <c r="F11" s="79"/>
      <c r="G11" s="80"/>
      <c r="H11" s="81"/>
      <c r="I11" s="80"/>
      <c r="J11" s="80"/>
      <c r="K11" s="80"/>
      <c r="L11" s="82"/>
    </row>
    <row r="12" spans="1:12" ht="40.5">
      <c r="A12" s="220" t="s">
        <v>8</v>
      </c>
      <c r="B12" s="130" t="s">
        <v>191</v>
      </c>
      <c r="C12" s="123" t="s">
        <v>157</v>
      </c>
      <c r="D12" s="108"/>
      <c r="E12" s="131">
        <v>0.33</v>
      </c>
      <c r="F12" s="114"/>
      <c r="G12" s="58"/>
      <c r="H12" s="116"/>
      <c r="I12" s="58"/>
      <c r="J12" s="117"/>
      <c r="K12" s="58"/>
      <c r="L12" s="58"/>
    </row>
    <row r="13" spans="1:12" ht="13.5">
      <c r="A13" s="185"/>
      <c r="B13" s="85" t="s">
        <v>153</v>
      </c>
      <c r="C13" s="92" t="s">
        <v>0</v>
      </c>
      <c r="D13" s="112">
        <v>16.8</v>
      </c>
      <c r="E13" s="113">
        <f>E12*D13</f>
        <v>5.5440000000000005</v>
      </c>
      <c r="F13" s="114"/>
      <c r="G13" s="58"/>
      <c r="H13" s="58"/>
      <c r="I13" s="58">
        <f>H13*E13</f>
        <v>0</v>
      </c>
      <c r="J13" s="117"/>
      <c r="K13" s="58"/>
      <c r="L13" s="58">
        <f>K13+I13+G13</f>
        <v>0</v>
      </c>
    </row>
    <row r="14" spans="1:12" ht="13.5">
      <c r="A14" s="185"/>
      <c r="B14" s="115" t="s">
        <v>156</v>
      </c>
      <c r="C14" s="92" t="s">
        <v>140</v>
      </c>
      <c r="D14" s="112">
        <v>37.6</v>
      </c>
      <c r="E14" s="113">
        <f>E12*D14</f>
        <v>12.408000000000001</v>
      </c>
      <c r="F14" s="114"/>
      <c r="G14" s="58"/>
      <c r="H14" s="116"/>
      <c r="I14" s="58"/>
      <c r="J14" s="117"/>
      <c r="K14" s="58">
        <f>J14*E14</f>
        <v>0</v>
      </c>
      <c r="L14" s="58">
        <f>K14+I14+G14</f>
        <v>0</v>
      </c>
    </row>
    <row r="15" spans="1:12" ht="27">
      <c r="A15" s="185"/>
      <c r="B15" s="132" t="s">
        <v>192</v>
      </c>
      <c r="C15" s="133" t="s">
        <v>138</v>
      </c>
      <c r="D15" s="134">
        <v>1750</v>
      </c>
      <c r="E15" s="135">
        <f>E12*D15</f>
        <v>577.5</v>
      </c>
      <c r="F15" s="114"/>
      <c r="G15" s="58"/>
      <c r="H15" s="116"/>
      <c r="I15" s="58"/>
      <c r="J15" s="58"/>
      <c r="K15" s="58">
        <f>J15*E15</f>
        <v>0</v>
      </c>
      <c r="L15" s="58">
        <f>K15+I15+G15</f>
        <v>0</v>
      </c>
    </row>
    <row r="16" spans="1:12" ht="40.5">
      <c r="A16" s="220" t="s">
        <v>139</v>
      </c>
      <c r="B16" s="151" t="s">
        <v>193</v>
      </c>
      <c r="C16" s="123" t="s">
        <v>157</v>
      </c>
      <c r="D16" s="108"/>
      <c r="E16" s="131">
        <v>0.3</v>
      </c>
      <c r="F16" s="114"/>
      <c r="G16" s="58"/>
      <c r="H16" s="116"/>
      <c r="I16" s="58"/>
      <c r="J16" s="117"/>
      <c r="K16" s="58"/>
      <c r="L16" s="58"/>
    </row>
    <row r="17" spans="1:12" ht="13.5">
      <c r="A17" s="185"/>
      <c r="B17" s="152" t="s">
        <v>153</v>
      </c>
      <c r="C17" s="92" t="s">
        <v>0</v>
      </c>
      <c r="D17" s="112">
        <v>13.7</v>
      </c>
      <c r="E17" s="113">
        <f>E16*D17</f>
        <v>4.109999999999999</v>
      </c>
      <c r="F17" s="114"/>
      <c r="G17" s="58"/>
      <c r="H17" s="116"/>
      <c r="I17" s="58">
        <f>H17*E17</f>
        <v>0</v>
      </c>
      <c r="J17" s="117"/>
      <c r="K17" s="58"/>
      <c r="L17" s="58">
        <f>K17+I17+G17</f>
        <v>0</v>
      </c>
    </row>
    <row r="18" spans="1:12" ht="13.5">
      <c r="A18" s="185"/>
      <c r="B18" s="153" t="s">
        <v>156</v>
      </c>
      <c r="C18" s="92" t="s">
        <v>140</v>
      </c>
      <c r="D18" s="112">
        <v>30.8</v>
      </c>
      <c r="E18" s="135">
        <f>E16*D18</f>
        <v>9.24</v>
      </c>
      <c r="F18" s="114"/>
      <c r="G18" s="58"/>
      <c r="H18" s="116"/>
      <c r="I18" s="58"/>
      <c r="J18" s="117"/>
      <c r="K18" s="58">
        <f>J18*E18</f>
        <v>0</v>
      </c>
      <c r="L18" s="58">
        <f>K18+I18+G18</f>
        <v>0</v>
      </c>
    </row>
    <row r="19" spans="1:12" ht="27">
      <c r="A19" s="561" t="s">
        <v>128</v>
      </c>
      <c r="B19" s="154" t="s">
        <v>212</v>
      </c>
      <c r="C19" s="155" t="s">
        <v>142</v>
      </c>
      <c r="D19" s="59"/>
      <c r="E19" s="57">
        <v>0.28</v>
      </c>
      <c r="F19" s="156"/>
      <c r="G19" s="156"/>
      <c r="H19" s="156"/>
      <c r="I19" s="156"/>
      <c r="J19" s="156"/>
      <c r="K19" s="156"/>
      <c r="L19" s="156"/>
    </row>
    <row r="20" spans="1:12" ht="13.5">
      <c r="A20" s="562"/>
      <c r="B20" s="152" t="s">
        <v>153</v>
      </c>
      <c r="C20" s="114" t="s">
        <v>0</v>
      </c>
      <c r="D20" s="58">
        <v>15</v>
      </c>
      <c r="E20" s="58">
        <f>E19*D20</f>
        <v>4.2</v>
      </c>
      <c r="F20" s="58"/>
      <c r="G20" s="58"/>
      <c r="H20" s="58"/>
      <c r="I20" s="58">
        <f>H20*E20</f>
        <v>0</v>
      </c>
      <c r="J20" s="58"/>
      <c r="K20" s="58"/>
      <c r="L20" s="58">
        <f>I20+G20</f>
        <v>0</v>
      </c>
    </row>
    <row r="21" spans="1:12" ht="13.5">
      <c r="A21" s="185"/>
      <c r="B21" s="152" t="s">
        <v>158</v>
      </c>
      <c r="C21" s="114" t="s">
        <v>140</v>
      </c>
      <c r="D21" s="58">
        <v>2.16</v>
      </c>
      <c r="E21" s="58">
        <f>E19*D21</f>
        <v>0.6048000000000001</v>
      </c>
      <c r="F21" s="58"/>
      <c r="G21" s="58"/>
      <c r="H21" s="58"/>
      <c r="I21" s="58"/>
      <c r="J21" s="58"/>
      <c r="K21" s="58">
        <f>J21*E21</f>
        <v>0</v>
      </c>
      <c r="L21" s="58">
        <f>K21+I21+G21</f>
        <v>0</v>
      </c>
    </row>
    <row r="22" spans="1:12" ht="13.5">
      <c r="A22" s="185"/>
      <c r="B22" s="152" t="s">
        <v>159</v>
      </c>
      <c r="C22" s="114" t="s">
        <v>140</v>
      </c>
      <c r="D22" s="58">
        <v>2.73</v>
      </c>
      <c r="E22" s="58">
        <f>E19*D22</f>
        <v>0.7644000000000001</v>
      </c>
      <c r="F22" s="58"/>
      <c r="G22" s="58"/>
      <c r="H22" s="58"/>
      <c r="I22" s="58"/>
      <c r="J22" s="58"/>
      <c r="K22" s="58">
        <f>J22*E22</f>
        <v>0</v>
      </c>
      <c r="L22" s="58">
        <f>K22+I22+G22</f>
        <v>0</v>
      </c>
    </row>
    <row r="23" spans="1:12" ht="13.5">
      <c r="A23" s="185"/>
      <c r="B23" s="152" t="s">
        <v>160</v>
      </c>
      <c r="C23" s="114" t="s">
        <v>140</v>
      </c>
      <c r="D23" s="58">
        <v>7.6</v>
      </c>
      <c r="E23" s="58">
        <f>E19*D23</f>
        <v>2.128</v>
      </c>
      <c r="F23" s="58"/>
      <c r="G23" s="58"/>
      <c r="H23" s="58"/>
      <c r="I23" s="58"/>
      <c r="J23" s="58"/>
      <c r="K23" s="58">
        <f>J23*E23</f>
        <v>0</v>
      </c>
      <c r="L23" s="58">
        <f>K23+I23+G23</f>
        <v>0</v>
      </c>
    </row>
    <row r="24" spans="1:12" ht="13.5">
      <c r="A24" s="182"/>
      <c r="B24" s="157" t="s">
        <v>141</v>
      </c>
      <c r="C24" s="92" t="s">
        <v>140</v>
      </c>
      <c r="D24" s="156">
        <v>7</v>
      </c>
      <c r="E24" s="156">
        <f>E19*D24</f>
        <v>1.9600000000000002</v>
      </c>
      <c r="F24" s="156"/>
      <c r="G24" s="156"/>
      <c r="H24" s="156"/>
      <c r="I24" s="156"/>
      <c r="J24" s="156"/>
      <c r="K24" s="58">
        <f>J24*E24</f>
        <v>0</v>
      </c>
      <c r="L24" s="58">
        <f>K24+I24+G24</f>
        <v>0</v>
      </c>
    </row>
    <row r="25" spans="1:12" ht="14.25" customHeight="1">
      <c r="A25" s="182"/>
      <c r="B25" s="159" t="s">
        <v>213</v>
      </c>
      <c r="C25" s="133" t="s">
        <v>137</v>
      </c>
      <c r="D25" s="160">
        <v>122</v>
      </c>
      <c r="E25" s="160">
        <f>E19*D25</f>
        <v>34.160000000000004</v>
      </c>
      <c r="F25" s="160"/>
      <c r="G25" s="160">
        <f>F25*E25</f>
        <v>0</v>
      </c>
      <c r="H25" s="160"/>
      <c r="I25" s="160"/>
      <c r="J25" s="160"/>
      <c r="K25" s="160"/>
      <c r="L25" s="58">
        <f>K25+I25+G25</f>
        <v>0</v>
      </c>
    </row>
    <row r="26" spans="1:12" ht="29.25" customHeight="1">
      <c r="A26" s="121">
        <v>4</v>
      </c>
      <c r="B26" s="161" t="s">
        <v>161</v>
      </c>
      <c r="C26" s="123" t="s">
        <v>142</v>
      </c>
      <c r="D26" s="162"/>
      <c r="E26" s="57">
        <v>3</v>
      </c>
      <c r="F26" s="156"/>
      <c r="G26" s="156"/>
      <c r="H26" s="156"/>
      <c r="I26" s="156"/>
      <c r="J26" s="156"/>
      <c r="K26" s="156"/>
      <c r="L26" s="58"/>
    </row>
    <row r="27" spans="1:12" ht="14.25" customHeight="1">
      <c r="A27" s="182"/>
      <c r="B27" s="159" t="s">
        <v>164</v>
      </c>
      <c r="C27" s="92" t="s">
        <v>140</v>
      </c>
      <c r="D27" s="158">
        <v>2.91</v>
      </c>
      <c r="E27" s="156">
        <f>E26*D27</f>
        <v>8.73</v>
      </c>
      <c r="F27" s="156"/>
      <c r="G27" s="156"/>
      <c r="H27" s="156"/>
      <c r="I27" s="156"/>
      <c r="J27" s="156"/>
      <c r="K27" s="156">
        <f>J27*E27</f>
        <v>0</v>
      </c>
      <c r="L27" s="58">
        <f>K27</f>
        <v>0</v>
      </c>
    </row>
    <row r="28" spans="1:12" ht="14.25" customHeight="1">
      <c r="A28" s="181">
        <v>5</v>
      </c>
      <c r="B28" s="94" t="s">
        <v>320</v>
      </c>
      <c r="C28" s="136" t="s">
        <v>142</v>
      </c>
      <c r="D28" s="108"/>
      <c r="E28" s="95">
        <v>1.8</v>
      </c>
      <c r="F28" s="91"/>
      <c r="G28" s="91"/>
      <c r="H28" s="91"/>
      <c r="I28" s="91"/>
      <c r="J28" s="91"/>
      <c r="K28" s="91"/>
      <c r="L28" s="91"/>
    </row>
    <row r="29" spans="1:12" ht="14.25" customHeight="1">
      <c r="A29" s="182"/>
      <c r="B29" s="241" t="s">
        <v>164</v>
      </c>
      <c r="C29" s="92" t="s">
        <v>140</v>
      </c>
      <c r="D29" s="158">
        <v>2.91</v>
      </c>
      <c r="E29" s="156">
        <f>E28*D29</f>
        <v>5.238</v>
      </c>
      <c r="F29" s="156"/>
      <c r="G29" s="156"/>
      <c r="H29" s="156"/>
      <c r="I29" s="156"/>
      <c r="J29" s="156"/>
      <c r="K29" s="156">
        <f>J29*E29</f>
        <v>0</v>
      </c>
      <c r="L29" s="58">
        <f>K29</f>
        <v>0</v>
      </c>
    </row>
    <row r="30" spans="1:12" ht="14.25" customHeight="1">
      <c r="A30" s="182"/>
      <c r="B30" s="224" t="s">
        <v>321</v>
      </c>
      <c r="C30" s="89" t="s">
        <v>137</v>
      </c>
      <c r="D30" s="112">
        <v>100</v>
      </c>
      <c r="E30" s="91">
        <f>E28*D30</f>
        <v>180</v>
      </c>
      <c r="F30" s="91"/>
      <c r="G30" s="91">
        <f>F30*E30</f>
        <v>0</v>
      </c>
      <c r="H30" s="91"/>
      <c r="I30" s="91"/>
      <c r="J30" s="91"/>
      <c r="K30" s="91"/>
      <c r="L30" s="91">
        <f>G30</f>
        <v>0</v>
      </c>
    </row>
    <row r="31" spans="1:12" ht="21" customHeight="1">
      <c r="A31" s="139"/>
      <c r="B31" s="544" t="s">
        <v>144</v>
      </c>
      <c r="C31" s="544"/>
      <c r="D31" s="544"/>
      <c r="E31" s="544"/>
      <c r="F31" s="164"/>
      <c r="G31" s="164"/>
      <c r="H31" s="165"/>
      <c r="I31" s="164"/>
      <c r="J31" s="164"/>
      <c r="K31" s="164"/>
      <c r="L31" s="166"/>
    </row>
    <row r="32" spans="1:12" ht="27">
      <c r="A32" s="120">
        <v>1</v>
      </c>
      <c r="B32" s="172" t="s">
        <v>177</v>
      </c>
      <c r="C32" s="56" t="s">
        <v>137</v>
      </c>
      <c r="D32" s="114"/>
      <c r="E32" s="57">
        <v>6</v>
      </c>
      <c r="F32" s="58"/>
      <c r="G32" s="58"/>
      <c r="H32" s="58"/>
      <c r="I32" s="58"/>
      <c r="J32" s="58"/>
      <c r="K32" s="58"/>
      <c r="L32" s="57"/>
    </row>
    <row r="33" spans="1:12" ht="13.5">
      <c r="A33" s="169"/>
      <c r="B33" s="168" t="s">
        <v>153</v>
      </c>
      <c r="C33" s="114" t="s">
        <v>0</v>
      </c>
      <c r="D33" s="112">
        <v>1</v>
      </c>
      <c r="E33" s="58">
        <f>E32*D33</f>
        <v>6</v>
      </c>
      <c r="F33" s="58"/>
      <c r="G33" s="58"/>
      <c r="H33" s="58"/>
      <c r="I33" s="58">
        <f>H33*E33</f>
        <v>0</v>
      </c>
      <c r="J33" s="58"/>
      <c r="K33" s="58"/>
      <c r="L33" s="58">
        <f>I33+G33</f>
        <v>0</v>
      </c>
    </row>
    <row r="34" spans="1:12" ht="13.5">
      <c r="A34" s="169"/>
      <c r="B34" s="167" t="s">
        <v>151</v>
      </c>
      <c r="C34" s="114" t="s">
        <v>0</v>
      </c>
      <c r="D34" s="58">
        <v>1</v>
      </c>
      <c r="E34" s="58">
        <f>E32*D34</f>
        <v>6</v>
      </c>
      <c r="F34" s="58"/>
      <c r="G34" s="58"/>
      <c r="H34" s="58"/>
      <c r="I34" s="58"/>
      <c r="J34" s="58"/>
      <c r="K34" s="58">
        <f>J34*E34</f>
        <v>0</v>
      </c>
      <c r="L34" s="58">
        <f>K34+I34+G34</f>
        <v>0</v>
      </c>
    </row>
    <row r="35" spans="1:12" ht="13.5">
      <c r="A35" s="169"/>
      <c r="B35" s="167" t="s">
        <v>178</v>
      </c>
      <c r="C35" s="114" t="s">
        <v>137</v>
      </c>
      <c r="D35" s="112">
        <v>1.02</v>
      </c>
      <c r="E35" s="58">
        <f>E32*D35</f>
        <v>6.12</v>
      </c>
      <c r="F35" s="58"/>
      <c r="G35" s="58">
        <f>F35*E35</f>
        <v>0</v>
      </c>
      <c r="H35" s="58"/>
      <c r="I35" s="58"/>
      <c r="J35" s="58"/>
      <c r="K35" s="58"/>
      <c r="L35" s="58">
        <f>K35+I35+G35</f>
        <v>0</v>
      </c>
    </row>
    <row r="36" spans="1:12" ht="13.5">
      <c r="A36" s="296"/>
      <c r="B36" s="167" t="s">
        <v>123</v>
      </c>
      <c r="C36" s="114" t="s">
        <v>0</v>
      </c>
      <c r="D36" s="112">
        <v>0.62</v>
      </c>
      <c r="E36" s="58">
        <f>E32*D36</f>
        <v>3.7199999999999998</v>
      </c>
      <c r="F36" s="58"/>
      <c r="G36" s="58">
        <f>F36*E36</f>
        <v>0</v>
      </c>
      <c r="H36" s="116"/>
      <c r="I36" s="57"/>
      <c r="J36" s="58"/>
      <c r="K36" s="58"/>
      <c r="L36" s="58">
        <f>I36+G36</f>
        <v>0</v>
      </c>
    </row>
    <row r="37" spans="1:12" ht="27">
      <c r="A37" s="120">
        <v>2</v>
      </c>
      <c r="B37" s="172" t="s">
        <v>194</v>
      </c>
      <c r="C37" s="56" t="s">
        <v>137</v>
      </c>
      <c r="D37" s="114"/>
      <c r="E37" s="57">
        <v>32.1</v>
      </c>
      <c r="F37" s="58"/>
      <c r="G37" s="58"/>
      <c r="H37" s="58"/>
      <c r="I37" s="58"/>
      <c r="J37" s="58"/>
      <c r="K37" s="58"/>
      <c r="L37" s="57"/>
    </row>
    <row r="38" spans="1:12" ht="13.5">
      <c r="A38" s="169"/>
      <c r="B38" s="168" t="s">
        <v>153</v>
      </c>
      <c r="C38" s="114" t="s">
        <v>0</v>
      </c>
      <c r="D38" s="58">
        <v>1</v>
      </c>
      <c r="E38" s="58">
        <f>E37*D38</f>
        <v>32.1</v>
      </c>
      <c r="F38" s="58"/>
      <c r="G38" s="58"/>
      <c r="H38" s="58"/>
      <c r="I38" s="58">
        <f>H38*E38</f>
        <v>0</v>
      </c>
      <c r="J38" s="58"/>
      <c r="K38" s="58"/>
      <c r="L38" s="58">
        <f>I38+G38</f>
        <v>0</v>
      </c>
    </row>
    <row r="39" spans="1:12" ht="13.5">
      <c r="A39" s="169"/>
      <c r="B39" s="167" t="s">
        <v>151</v>
      </c>
      <c r="C39" s="114" t="s">
        <v>0</v>
      </c>
      <c r="D39" s="58">
        <v>1</v>
      </c>
      <c r="E39" s="58">
        <f>E37*D39</f>
        <v>32.1</v>
      </c>
      <c r="F39" s="58"/>
      <c r="G39" s="58"/>
      <c r="H39" s="58"/>
      <c r="I39" s="58"/>
      <c r="J39" s="58"/>
      <c r="K39" s="58">
        <f>J39*E39</f>
        <v>0</v>
      </c>
      <c r="L39" s="58">
        <f aca="true" t="shared" si="0" ref="L39:L44">K39+I39+G39</f>
        <v>0</v>
      </c>
    </row>
    <row r="40" spans="1:12" ht="13.5">
      <c r="A40" s="169"/>
      <c r="B40" s="167" t="s">
        <v>145</v>
      </c>
      <c r="C40" s="114" t="s">
        <v>137</v>
      </c>
      <c r="D40" s="58">
        <v>1.02</v>
      </c>
      <c r="E40" s="58">
        <f>E37*D40</f>
        <v>32.742000000000004</v>
      </c>
      <c r="F40" s="58"/>
      <c r="G40" s="58">
        <f>F40*E40</f>
        <v>0</v>
      </c>
      <c r="H40" s="58"/>
      <c r="I40" s="58"/>
      <c r="J40" s="58"/>
      <c r="K40" s="58"/>
      <c r="L40" s="58">
        <f t="shared" si="0"/>
        <v>0</v>
      </c>
    </row>
    <row r="41" spans="1:12" ht="13.5">
      <c r="A41" s="169"/>
      <c r="B41" s="167" t="s">
        <v>146</v>
      </c>
      <c r="C41" s="158" t="s">
        <v>121</v>
      </c>
      <c r="D41" s="112">
        <v>0.7</v>
      </c>
      <c r="E41" s="156">
        <f>E37*D41</f>
        <v>22.47</v>
      </c>
      <c r="F41" s="156"/>
      <c r="G41" s="58">
        <f>F41*E41</f>
        <v>0</v>
      </c>
      <c r="H41" s="156"/>
      <c r="I41" s="156"/>
      <c r="J41" s="156"/>
      <c r="K41" s="156"/>
      <c r="L41" s="156">
        <f t="shared" si="0"/>
        <v>0</v>
      </c>
    </row>
    <row r="42" spans="1:12" ht="13.5">
      <c r="A42" s="169"/>
      <c r="B42" s="167" t="s">
        <v>147</v>
      </c>
      <c r="C42" s="158" t="s">
        <v>137</v>
      </c>
      <c r="D42" s="112">
        <v>0.02</v>
      </c>
      <c r="E42" s="156">
        <f>E37*D42</f>
        <v>0.642</v>
      </c>
      <c r="F42" s="156"/>
      <c r="G42" s="58">
        <f>F42*E42</f>
        <v>0</v>
      </c>
      <c r="H42" s="156"/>
      <c r="I42" s="156"/>
      <c r="J42" s="156"/>
      <c r="K42" s="156"/>
      <c r="L42" s="156">
        <f t="shared" si="0"/>
        <v>0</v>
      </c>
    </row>
    <row r="43" spans="1:12" ht="13.5">
      <c r="A43" s="169"/>
      <c r="B43" s="168" t="s">
        <v>195</v>
      </c>
      <c r="C43" s="158" t="s">
        <v>130</v>
      </c>
      <c r="D43" s="158" t="s">
        <v>131</v>
      </c>
      <c r="E43" s="156">
        <v>4.04</v>
      </c>
      <c r="F43" s="156"/>
      <c r="G43" s="156">
        <f>F43*E43</f>
        <v>0</v>
      </c>
      <c r="H43" s="156"/>
      <c r="I43" s="156"/>
      <c r="J43" s="156"/>
      <c r="K43" s="156"/>
      <c r="L43" s="156">
        <f t="shared" si="0"/>
        <v>0</v>
      </c>
    </row>
    <row r="44" spans="1:12" ht="13.5">
      <c r="A44" s="296"/>
      <c r="B44" s="167" t="s">
        <v>123</v>
      </c>
      <c r="C44" s="114" t="s">
        <v>0</v>
      </c>
      <c r="D44" s="58">
        <v>0.9</v>
      </c>
      <c r="E44" s="58">
        <f>E37*D44</f>
        <v>28.89</v>
      </c>
      <c r="F44" s="58"/>
      <c r="G44" s="58">
        <f>F44*E44</f>
        <v>0</v>
      </c>
      <c r="H44" s="58"/>
      <c r="I44" s="58"/>
      <c r="J44" s="58"/>
      <c r="K44" s="58"/>
      <c r="L44" s="58">
        <f t="shared" si="0"/>
        <v>0</v>
      </c>
    </row>
    <row r="45" spans="1:12" ht="27">
      <c r="A45" s="120">
        <v>3</v>
      </c>
      <c r="B45" s="172" t="s">
        <v>211</v>
      </c>
      <c r="C45" s="56" t="s">
        <v>137</v>
      </c>
      <c r="D45" s="114"/>
      <c r="E45" s="57">
        <v>30.6</v>
      </c>
      <c r="F45" s="58"/>
      <c r="G45" s="58"/>
      <c r="H45" s="58"/>
      <c r="I45" s="58"/>
      <c r="J45" s="58"/>
      <c r="K45" s="58"/>
      <c r="L45" s="57"/>
    </row>
    <row r="46" spans="1:12" ht="13.5">
      <c r="A46" s="169"/>
      <c r="B46" s="168" t="s">
        <v>153</v>
      </c>
      <c r="C46" s="114" t="s">
        <v>0</v>
      </c>
      <c r="D46" s="58">
        <v>1</v>
      </c>
      <c r="E46" s="58">
        <f>E45*D46</f>
        <v>30.6</v>
      </c>
      <c r="F46" s="58"/>
      <c r="G46" s="58"/>
      <c r="H46" s="58"/>
      <c r="I46" s="58">
        <f>H46*E46</f>
        <v>0</v>
      </c>
      <c r="J46" s="58"/>
      <c r="K46" s="58"/>
      <c r="L46" s="58">
        <f>I46+G46</f>
        <v>0</v>
      </c>
    </row>
    <row r="47" spans="1:12" ht="13.5">
      <c r="A47" s="169"/>
      <c r="B47" s="167" t="s">
        <v>151</v>
      </c>
      <c r="C47" s="114" t="s">
        <v>0</v>
      </c>
      <c r="D47" s="58">
        <v>1</v>
      </c>
      <c r="E47" s="58">
        <f>E45*D47</f>
        <v>30.6</v>
      </c>
      <c r="F47" s="58"/>
      <c r="G47" s="58"/>
      <c r="H47" s="58"/>
      <c r="I47" s="58"/>
      <c r="J47" s="58"/>
      <c r="K47" s="58">
        <f>J47*E47</f>
        <v>0</v>
      </c>
      <c r="L47" s="58">
        <f>K47+I47+G47</f>
        <v>0</v>
      </c>
    </row>
    <row r="48" spans="1:12" ht="13.5">
      <c r="A48" s="169"/>
      <c r="B48" s="167" t="s">
        <v>148</v>
      </c>
      <c r="C48" s="114" t="s">
        <v>137</v>
      </c>
      <c r="D48" s="58">
        <v>1.02</v>
      </c>
      <c r="E48" s="58">
        <f>E45*D48</f>
        <v>31.212000000000003</v>
      </c>
      <c r="F48" s="58"/>
      <c r="G48" s="58">
        <f aca="true" t="shared" si="1" ref="G48:G53">F48*E48</f>
        <v>0</v>
      </c>
      <c r="H48" s="58"/>
      <c r="I48" s="58"/>
      <c r="J48" s="58"/>
      <c r="K48" s="58"/>
      <c r="L48" s="58">
        <f aca="true" t="shared" si="2" ref="L48:L53">K48+I48+G48</f>
        <v>0</v>
      </c>
    </row>
    <row r="49" spans="1:12" ht="13.5">
      <c r="A49" s="169"/>
      <c r="B49" s="167" t="s">
        <v>146</v>
      </c>
      <c r="C49" s="158" t="s">
        <v>121</v>
      </c>
      <c r="D49" s="112">
        <v>2.64</v>
      </c>
      <c r="E49" s="156">
        <f>E45*D49</f>
        <v>80.784</v>
      </c>
      <c r="F49" s="156"/>
      <c r="G49" s="58">
        <f t="shared" si="1"/>
        <v>0</v>
      </c>
      <c r="H49" s="156"/>
      <c r="I49" s="156"/>
      <c r="J49" s="156"/>
      <c r="K49" s="156"/>
      <c r="L49" s="156">
        <f t="shared" si="2"/>
        <v>0</v>
      </c>
    </row>
    <row r="50" spans="1:12" ht="13.5">
      <c r="A50" s="169"/>
      <c r="B50" s="167" t="s">
        <v>147</v>
      </c>
      <c r="C50" s="158" t="s">
        <v>137</v>
      </c>
      <c r="D50" s="112">
        <v>0.08</v>
      </c>
      <c r="E50" s="156">
        <f>E45*D50</f>
        <v>2.448</v>
      </c>
      <c r="F50" s="156"/>
      <c r="G50" s="58">
        <f t="shared" si="1"/>
        <v>0</v>
      </c>
      <c r="H50" s="156"/>
      <c r="I50" s="156"/>
      <c r="J50" s="156"/>
      <c r="K50" s="156"/>
      <c r="L50" s="156">
        <f t="shared" si="2"/>
        <v>0</v>
      </c>
    </row>
    <row r="51" spans="1:12" ht="13.5">
      <c r="A51" s="169"/>
      <c r="B51" s="168" t="s">
        <v>195</v>
      </c>
      <c r="C51" s="158" t="s">
        <v>130</v>
      </c>
      <c r="D51" s="158" t="s">
        <v>131</v>
      </c>
      <c r="E51" s="156">
        <v>1.98</v>
      </c>
      <c r="F51" s="156"/>
      <c r="G51" s="156">
        <f t="shared" si="1"/>
        <v>0</v>
      </c>
      <c r="H51" s="156"/>
      <c r="I51" s="156"/>
      <c r="J51" s="156"/>
      <c r="K51" s="156"/>
      <c r="L51" s="156">
        <f t="shared" si="2"/>
        <v>0</v>
      </c>
    </row>
    <row r="52" spans="1:12" ht="13.5">
      <c r="A52" s="169"/>
      <c r="B52" s="168" t="s">
        <v>196</v>
      </c>
      <c r="C52" s="158" t="s">
        <v>130</v>
      </c>
      <c r="D52" s="158" t="s">
        <v>131</v>
      </c>
      <c r="E52" s="156">
        <v>0.1</v>
      </c>
      <c r="F52" s="156"/>
      <c r="G52" s="156">
        <f t="shared" si="1"/>
        <v>0</v>
      </c>
      <c r="H52" s="156"/>
      <c r="I52" s="156"/>
      <c r="J52" s="156"/>
      <c r="K52" s="156"/>
      <c r="L52" s="156">
        <f t="shared" si="2"/>
        <v>0</v>
      </c>
    </row>
    <row r="53" spans="1:12" ht="13.5">
      <c r="A53" s="296"/>
      <c r="B53" s="167" t="s">
        <v>123</v>
      </c>
      <c r="C53" s="114" t="s">
        <v>0</v>
      </c>
      <c r="D53" s="58">
        <v>0.9</v>
      </c>
      <c r="E53" s="58">
        <f>E45*D53</f>
        <v>27.540000000000003</v>
      </c>
      <c r="F53" s="58"/>
      <c r="G53" s="58">
        <f t="shared" si="1"/>
        <v>0</v>
      </c>
      <c r="H53" s="58"/>
      <c r="I53" s="58"/>
      <c r="J53" s="58"/>
      <c r="K53" s="58"/>
      <c r="L53" s="58">
        <f t="shared" si="2"/>
        <v>0</v>
      </c>
    </row>
    <row r="54" spans="1:12" ht="27">
      <c r="A54" s="120">
        <v>4</v>
      </c>
      <c r="B54" s="172" t="s">
        <v>150</v>
      </c>
      <c r="C54" s="56" t="s">
        <v>137</v>
      </c>
      <c r="D54" s="114"/>
      <c r="E54" s="57">
        <v>8.7</v>
      </c>
      <c r="F54" s="58"/>
      <c r="G54" s="58"/>
      <c r="H54" s="58"/>
      <c r="I54" s="58"/>
      <c r="J54" s="58"/>
      <c r="K54" s="58"/>
      <c r="L54" s="57"/>
    </row>
    <row r="55" spans="1:12" ht="13.5">
      <c r="A55" s="169"/>
      <c r="B55" s="168" t="s">
        <v>153</v>
      </c>
      <c r="C55" s="114" t="s">
        <v>0</v>
      </c>
      <c r="D55" s="112">
        <v>1</v>
      </c>
      <c r="E55" s="58">
        <f>E54*D55</f>
        <v>8.7</v>
      </c>
      <c r="F55" s="58"/>
      <c r="G55" s="58"/>
      <c r="H55" s="58"/>
      <c r="I55" s="58">
        <f>H55*E55</f>
        <v>0</v>
      </c>
      <c r="J55" s="58"/>
      <c r="K55" s="58"/>
      <c r="L55" s="58">
        <f>I55+G55</f>
        <v>0</v>
      </c>
    </row>
    <row r="56" spans="1:12" ht="13.5">
      <c r="A56" s="169"/>
      <c r="B56" s="167" t="s">
        <v>151</v>
      </c>
      <c r="C56" s="114" t="s">
        <v>0</v>
      </c>
      <c r="D56" s="58">
        <v>1</v>
      </c>
      <c r="E56" s="58">
        <f>E54*D56</f>
        <v>8.7</v>
      </c>
      <c r="F56" s="58"/>
      <c r="G56" s="58"/>
      <c r="H56" s="58"/>
      <c r="I56" s="58"/>
      <c r="J56" s="58"/>
      <c r="K56" s="58">
        <f>J56*E56</f>
        <v>0</v>
      </c>
      <c r="L56" s="58">
        <f aca="true" t="shared" si="3" ref="L56:L61">K56+I56+G56</f>
        <v>0</v>
      </c>
    </row>
    <row r="57" spans="1:12" ht="13.5">
      <c r="A57" s="169"/>
      <c r="B57" s="170" t="s">
        <v>148</v>
      </c>
      <c r="C57" s="114" t="s">
        <v>137</v>
      </c>
      <c r="D57" s="112">
        <v>1.02</v>
      </c>
      <c r="E57" s="58">
        <f>E54*D57</f>
        <v>8.873999999999999</v>
      </c>
      <c r="F57" s="58"/>
      <c r="G57" s="58">
        <f>F57*E57</f>
        <v>0</v>
      </c>
      <c r="H57" s="58"/>
      <c r="I57" s="58"/>
      <c r="J57" s="58"/>
      <c r="K57" s="58"/>
      <c r="L57" s="58">
        <f t="shared" si="3"/>
        <v>0</v>
      </c>
    </row>
    <row r="58" spans="1:12" ht="13.5">
      <c r="A58" s="169"/>
      <c r="B58" s="170" t="s">
        <v>146</v>
      </c>
      <c r="C58" s="158" t="s">
        <v>121</v>
      </c>
      <c r="D58" s="112">
        <v>2.29</v>
      </c>
      <c r="E58" s="156">
        <f>E54*D58</f>
        <v>19.923</v>
      </c>
      <c r="F58" s="156"/>
      <c r="G58" s="58">
        <f>F58*E58</f>
        <v>0</v>
      </c>
      <c r="H58" s="156"/>
      <c r="I58" s="156"/>
      <c r="J58" s="156"/>
      <c r="K58" s="156"/>
      <c r="L58" s="156">
        <f t="shared" si="3"/>
        <v>0</v>
      </c>
    </row>
    <row r="59" spans="1:12" ht="13.5">
      <c r="A59" s="169"/>
      <c r="B59" s="170" t="s">
        <v>147</v>
      </c>
      <c r="C59" s="158" t="s">
        <v>137</v>
      </c>
      <c r="D59" s="112">
        <v>0.08</v>
      </c>
      <c r="E59" s="156">
        <f>E54*D59</f>
        <v>0.696</v>
      </c>
      <c r="F59" s="156"/>
      <c r="G59" s="58">
        <f>F59*E59</f>
        <v>0</v>
      </c>
      <c r="H59" s="156"/>
      <c r="I59" s="156"/>
      <c r="J59" s="156"/>
      <c r="K59" s="156"/>
      <c r="L59" s="156">
        <f t="shared" si="3"/>
        <v>0</v>
      </c>
    </row>
    <row r="60" spans="1:12" ht="13.5">
      <c r="A60" s="169"/>
      <c r="B60" s="168" t="s">
        <v>417</v>
      </c>
      <c r="C60" s="158" t="s">
        <v>130</v>
      </c>
      <c r="D60" s="158" t="s">
        <v>131</v>
      </c>
      <c r="E60" s="156">
        <v>0.23</v>
      </c>
      <c r="F60" s="156"/>
      <c r="G60" s="156">
        <f>F60*E60</f>
        <v>0</v>
      </c>
      <c r="H60" s="156"/>
      <c r="I60" s="156"/>
      <c r="J60" s="156"/>
      <c r="K60" s="156"/>
      <c r="L60" s="156">
        <f t="shared" si="3"/>
        <v>0</v>
      </c>
    </row>
    <row r="61" spans="1:12" ht="13.5">
      <c r="A61" s="296"/>
      <c r="B61" s="167" t="s">
        <v>123</v>
      </c>
      <c r="C61" s="114" t="s">
        <v>0</v>
      </c>
      <c r="D61" s="58">
        <v>0.93</v>
      </c>
      <c r="E61" s="58">
        <f>E54*D61</f>
        <v>8.091</v>
      </c>
      <c r="F61" s="58"/>
      <c r="G61" s="58">
        <f>F61*E61</f>
        <v>0</v>
      </c>
      <c r="H61" s="58"/>
      <c r="I61" s="58"/>
      <c r="J61" s="58"/>
      <c r="K61" s="58"/>
      <c r="L61" s="58">
        <f t="shared" si="3"/>
        <v>0</v>
      </c>
    </row>
    <row r="62" spans="1:12" ht="18.75" customHeight="1">
      <c r="A62" s="297" t="s">
        <v>129</v>
      </c>
      <c r="B62" s="172" t="s">
        <v>205</v>
      </c>
      <c r="C62" s="56" t="s">
        <v>121</v>
      </c>
      <c r="D62" s="114"/>
      <c r="E62" s="57">
        <v>144</v>
      </c>
      <c r="F62" s="58"/>
      <c r="G62" s="58"/>
      <c r="H62" s="58"/>
      <c r="I62" s="58"/>
      <c r="J62" s="58"/>
      <c r="K62" s="58"/>
      <c r="L62" s="57"/>
    </row>
    <row r="63" spans="1:12" ht="13.5">
      <c r="A63" s="298"/>
      <c r="B63" s="230" t="s">
        <v>206</v>
      </c>
      <c r="C63" s="92" t="s">
        <v>0</v>
      </c>
      <c r="D63" s="90">
        <v>1</v>
      </c>
      <c r="E63" s="91">
        <f>E62*D63</f>
        <v>144</v>
      </c>
      <c r="F63" s="91"/>
      <c r="G63" s="91"/>
      <c r="H63" s="91"/>
      <c r="I63" s="91">
        <f>H63*E63</f>
        <v>0</v>
      </c>
      <c r="J63" s="91"/>
      <c r="K63" s="91"/>
      <c r="L63" s="91">
        <f>I63+G63</f>
        <v>0</v>
      </c>
    </row>
    <row r="64" spans="1:12" ht="13.5">
      <c r="A64" s="298"/>
      <c r="B64" s="224" t="s">
        <v>207</v>
      </c>
      <c r="C64" s="72" t="s">
        <v>204</v>
      </c>
      <c r="D64" s="74">
        <v>0.4</v>
      </c>
      <c r="E64" s="84">
        <f>E62*D64</f>
        <v>57.6</v>
      </c>
      <c r="F64" s="190"/>
      <c r="G64" s="84">
        <f>F64*E64</f>
        <v>0</v>
      </c>
      <c r="H64" s="84"/>
      <c r="I64" s="84"/>
      <c r="J64" s="84"/>
      <c r="K64" s="84"/>
      <c r="L64" s="84">
        <f>K64+I64+G64</f>
        <v>0</v>
      </c>
    </row>
    <row r="65" spans="1:12" ht="27">
      <c r="A65" s="120">
        <v>6</v>
      </c>
      <c r="B65" s="172" t="s">
        <v>322</v>
      </c>
      <c r="C65" s="56" t="s">
        <v>143</v>
      </c>
      <c r="D65" s="57"/>
      <c r="E65" s="57">
        <v>6</v>
      </c>
      <c r="F65" s="156"/>
      <c r="G65" s="118"/>
      <c r="H65" s="118"/>
      <c r="I65" s="118"/>
      <c r="J65" s="118"/>
      <c r="K65" s="118"/>
      <c r="L65" s="118"/>
    </row>
    <row r="66" spans="1:12" ht="13.5">
      <c r="A66" s="169"/>
      <c r="B66" s="168" t="s">
        <v>153</v>
      </c>
      <c r="C66" s="114" t="s">
        <v>0</v>
      </c>
      <c r="D66" s="112">
        <v>1</v>
      </c>
      <c r="E66" s="58">
        <f>E65*D66</f>
        <v>6</v>
      </c>
      <c r="F66" s="58"/>
      <c r="G66" s="58"/>
      <c r="H66" s="58"/>
      <c r="I66" s="58">
        <f>H66*E66</f>
        <v>0</v>
      </c>
      <c r="J66" s="58"/>
      <c r="K66" s="58"/>
      <c r="L66" s="58">
        <f>I66+G66</f>
        <v>0</v>
      </c>
    </row>
    <row r="67" spans="1:12" ht="13.5">
      <c r="A67" s="169"/>
      <c r="B67" s="170" t="s">
        <v>201</v>
      </c>
      <c r="C67" s="158" t="s">
        <v>176</v>
      </c>
      <c r="D67" s="156"/>
      <c r="E67" s="156">
        <v>1</v>
      </c>
      <c r="F67" s="156"/>
      <c r="G67" s="156"/>
      <c r="H67" s="156"/>
      <c r="I67" s="156"/>
      <c r="J67" s="156"/>
      <c r="K67" s="156">
        <f>J67*E67</f>
        <v>0</v>
      </c>
      <c r="L67" s="156">
        <f>K67</f>
        <v>0</v>
      </c>
    </row>
    <row r="68" spans="1:12" ht="13.5">
      <c r="A68" s="169"/>
      <c r="B68" s="383" t="s">
        <v>323</v>
      </c>
      <c r="C68" s="158" t="s">
        <v>143</v>
      </c>
      <c r="D68" s="156">
        <v>1</v>
      </c>
      <c r="E68" s="156">
        <f>E65*D68</f>
        <v>6</v>
      </c>
      <c r="F68" s="156"/>
      <c r="G68" s="156">
        <f>F68*E68</f>
        <v>0</v>
      </c>
      <c r="H68" s="156"/>
      <c r="I68" s="156"/>
      <c r="J68" s="156"/>
      <c r="K68" s="156"/>
      <c r="L68" s="156">
        <f>G68</f>
        <v>0</v>
      </c>
    </row>
    <row r="69" spans="1:12" ht="13.5">
      <c r="A69" s="169"/>
      <c r="B69" s="224" t="s">
        <v>220</v>
      </c>
      <c r="C69" s="89" t="s">
        <v>124</v>
      </c>
      <c r="D69" s="90" t="s">
        <v>198</v>
      </c>
      <c r="E69" s="91">
        <v>72</v>
      </c>
      <c r="F69" s="91"/>
      <c r="G69" s="91">
        <f>F69*E69</f>
        <v>0</v>
      </c>
      <c r="H69" s="91"/>
      <c r="I69" s="91"/>
      <c r="J69" s="91"/>
      <c r="K69" s="91"/>
      <c r="L69" s="91">
        <f>G69</f>
        <v>0</v>
      </c>
    </row>
    <row r="70" spans="1:12" ht="13.5">
      <c r="A70" s="169"/>
      <c r="B70" s="240" t="s">
        <v>215</v>
      </c>
      <c r="C70" s="83" t="s">
        <v>143</v>
      </c>
      <c r="D70" s="145">
        <v>4</v>
      </c>
      <c r="E70" s="122">
        <f>E66*D70</f>
        <v>24</v>
      </c>
      <c r="F70" s="122"/>
      <c r="G70" s="122">
        <f>F70*E70</f>
        <v>0</v>
      </c>
      <c r="H70" s="122"/>
      <c r="I70" s="122"/>
      <c r="J70" s="122"/>
      <c r="K70" s="122"/>
      <c r="L70" s="122">
        <f>G70</f>
        <v>0</v>
      </c>
    </row>
    <row r="71" spans="1:12" ht="13.5">
      <c r="A71" s="120">
        <v>7</v>
      </c>
      <c r="B71" s="242" t="s">
        <v>296</v>
      </c>
      <c r="C71" s="205" t="s">
        <v>143</v>
      </c>
      <c r="D71" s="243"/>
      <c r="E71" s="207">
        <v>1</v>
      </c>
      <c r="F71" s="122"/>
      <c r="G71" s="122"/>
      <c r="H71" s="122"/>
      <c r="I71" s="122"/>
      <c r="J71" s="122"/>
      <c r="K71" s="122"/>
      <c r="L71" s="122"/>
    </row>
    <row r="72" spans="1:12" ht="13.5">
      <c r="A72" s="169"/>
      <c r="B72" s="168" t="s">
        <v>153</v>
      </c>
      <c r="C72" s="114" t="s">
        <v>0</v>
      </c>
      <c r="D72" s="112">
        <v>1</v>
      </c>
      <c r="E72" s="58">
        <f>E71*D72</f>
        <v>1</v>
      </c>
      <c r="F72" s="58"/>
      <c r="G72" s="58"/>
      <c r="H72" s="58"/>
      <c r="I72" s="58">
        <f>H72*E72</f>
        <v>0</v>
      </c>
      <c r="J72" s="58"/>
      <c r="K72" s="58"/>
      <c r="L72" s="58">
        <f>I72+G72</f>
        <v>0</v>
      </c>
    </row>
    <row r="73" spans="1:12" ht="13.5">
      <c r="A73" s="169"/>
      <c r="B73" s="240" t="s">
        <v>297</v>
      </c>
      <c r="C73" s="83" t="s">
        <v>121</v>
      </c>
      <c r="D73" s="145"/>
      <c r="E73" s="122">
        <v>6</v>
      </c>
      <c r="F73" s="122"/>
      <c r="G73" s="122">
        <f>F73*E73</f>
        <v>0</v>
      </c>
      <c r="H73" s="122"/>
      <c r="I73" s="122"/>
      <c r="J73" s="122"/>
      <c r="K73" s="122"/>
      <c r="L73" s="122">
        <f>G73</f>
        <v>0</v>
      </c>
    </row>
    <row r="74" spans="1:12" ht="13.5">
      <c r="A74" s="169"/>
      <c r="B74" s="240" t="s">
        <v>123</v>
      </c>
      <c r="C74" s="83" t="s">
        <v>0</v>
      </c>
      <c r="D74" s="145">
        <v>20</v>
      </c>
      <c r="E74" s="122">
        <f>E71*D74</f>
        <v>20</v>
      </c>
      <c r="F74" s="122"/>
      <c r="G74" s="122">
        <f>F74*E74</f>
        <v>0</v>
      </c>
      <c r="H74" s="122"/>
      <c r="I74" s="122"/>
      <c r="J74" s="122"/>
      <c r="K74" s="122"/>
      <c r="L74" s="91">
        <f>G74</f>
        <v>0</v>
      </c>
    </row>
    <row r="75" spans="1:12" ht="27">
      <c r="A75" s="120">
        <v>8</v>
      </c>
      <c r="B75" s="242" t="s">
        <v>418</v>
      </c>
      <c r="C75" s="208" t="s">
        <v>143</v>
      </c>
      <c r="D75" s="289"/>
      <c r="E75" s="209">
        <v>6</v>
      </c>
      <c r="F75" s="122"/>
      <c r="G75" s="122"/>
      <c r="H75" s="122"/>
      <c r="I75" s="122"/>
      <c r="J75" s="122"/>
      <c r="K75" s="122"/>
      <c r="L75" s="122"/>
    </row>
    <row r="76" spans="1:12" ht="13.5">
      <c r="A76" s="169"/>
      <c r="B76" s="168" t="s">
        <v>153</v>
      </c>
      <c r="C76" s="114" t="s">
        <v>0</v>
      </c>
      <c r="D76" s="112">
        <v>1</v>
      </c>
      <c r="E76" s="58">
        <f>E75*D76</f>
        <v>6</v>
      </c>
      <c r="F76" s="58"/>
      <c r="G76" s="58"/>
      <c r="H76" s="58"/>
      <c r="I76" s="58">
        <f>H76*E76</f>
        <v>0</v>
      </c>
      <c r="J76" s="58"/>
      <c r="K76" s="58"/>
      <c r="L76" s="58">
        <f>I76+G76</f>
        <v>0</v>
      </c>
    </row>
    <row r="77" spans="1:12" ht="13.5">
      <c r="A77" s="169"/>
      <c r="B77" s="240" t="s">
        <v>297</v>
      </c>
      <c r="C77" s="83" t="s">
        <v>121</v>
      </c>
      <c r="D77" s="145"/>
      <c r="E77" s="122">
        <v>30</v>
      </c>
      <c r="F77" s="122"/>
      <c r="G77" s="122">
        <f>F77*E77</f>
        <v>0</v>
      </c>
      <c r="H77" s="122"/>
      <c r="I77" s="122"/>
      <c r="J77" s="122"/>
      <c r="K77" s="122"/>
      <c r="L77" s="122">
        <f>G77</f>
        <v>0</v>
      </c>
    </row>
    <row r="78" spans="1:12" ht="13.5">
      <c r="A78" s="169"/>
      <c r="B78" s="240" t="s">
        <v>419</v>
      </c>
      <c r="C78" s="83" t="s">
        <v>121</v>
      </c>
      <c r="D78" s="145"/>
      <c r="E78" s="122">
        <v>6</v>
      </c>
      <c r="F78" s="122"/>
      <c r="G78" s="122">
        <f>F78*E78</f>
        <v>0</v>
      </c>
      <c r="H78" s="122"/>
      <c r="I78" s="122"/>
      <c r="J78" s="122"/>
      <c r="K78" s="122"/>
      <c r="L78" s="122">
        <f>G78</f>
        <v>0</v>
      </c>
    </row>
    <row r="79" spans="1:12" ht="13.5">
      <c r="A79" s="169"/>
      <c r="B79" s="240" t="s">
        <v>420</v>
      </c>
      <c r="C79" s="83" t="s">
        <v>124</v>
      </c>
      <c r="D79" s="145"/>
      <c r="E79" s="122">
        <v>24</v>
      </c>
      <c r="F79" s="122"/>
      <c r="G79" s="122">
        <f>F79*E79</f>
        <v>0</v>
      </c>
      <c r="H79" s="122"/>
      <c r="I79" s="122"/>
      <c r="J79" s="122"/>
      <c r="K79" s="122"/>
      <c r="L79" s="122">
        <f>G79</f>
        <v>0</v>
      </c>
    </row>
    <row r="80" spans="1:12" ht="27">
      <c r="A80" s="169"/>
      <c r="B80" s="240" t="s">
        <v>421</v>
      </c>
      <c r="C80" s="71" t="s">
        <v>124</v>
      </c>
      <c r="D80" s="384"/>
      <c r="E80" s="147">
        <v>18</v>
      </c>
      <c r="F80" s="147"/>
      <c r="G80" s="147">
        <f>F80*E80</f>
        <v>0</v>
      </c>
      <c r="H80" s="147"/>
      <c r="I80" s="147"/>
      <c r="J80" s="147"/>
      <c r="K80" s="147"/>
      <c r="L80" s="147">
        <f>G80</f>
        <v>0</v>
      </c>
    </row>
    <row r="81" spans="1:12" ht="13.5">
      <c r="A81" s="169"/>
      <c r="B81" s="240" t="s">
        <v>123</v>
      </c>
      <c r="C81" s="83" t="s">
        <v>0</v>
      </c>
      <c r="D81" s="145">
        <v>10</v>
      </c>
      <c r="E81" s="122">
        <f>E75*D81</f>
        <v>60</v>
      </c>
      <c r="F81" s="122"/>
      <c r="G81" s="122">
        <f>F81*E81</f>
        <v>0</v>
      </c>
      <c r="H81" s="122"/>
      <c r="I81" s="122"/>
      <c r="J81" s="122"/>
      <c r="K81" s="122"/>
      <c r="L81" s="122">
        <f>G81</f>
        <v>0</v>
      </c>
    </row>
    <row r="82" spans="1:12" ht="40.5">
      <c r="A82" s="120">
        <v>9</v>
      </c>
      <c r="B82" s="244" t="s">
        <v>422</v>
      </c>
      <c r="C82" s="56" t="s">
        <v>121</v>
      </c>
      <c r="D82" s="57"/>
      <c r="E82" s="124">
        <v>90.36</v>
      </c>
      <c r="F82" s="119"/>
      <c r="G82" s="91"/>
      <c r="H82" s="91"/>
      <c r="I82" s="91"/>
      <c r="J82" s="91"/>
      <c r="K82" s="91"/>
      <c r="L82" s="91"/>
    </row>
    <row r="83" spans="1:12" ht="13.5">
      <c r="A83" s="169"/>
      <c r="B83" s="316" t="s">
        <v>153</v>
      </c>
      <c r="C83" s="111" t="s">
        <v>0</v>
      </c>
      <c r="D83" s="160">
        <v>1</v>
      </c>
      <c r="E83" s="160">
        <f>E82*D83</f>
        <v>90.36</v>
      </c>
      <c r="F83" s="160"/>
      <c r="G83" s="160"/>
      <c r="H83" s="160"/>
      <c r="I83" s="160">
        <f>H83*E83</f>
        <v>0</v>
      </c>
      <c r="J83" s="160"/>
      <c r="K83" s="160"/>
      <c r="L83" s="160">
        <f>K83+I83+G83</f>
        <v>0</v>
      </c>
    </row>
    <row r="84" spans="1:12" ht="13.5">
      <c r="A84" s="169"/>
      <c r="B84" s="171" t="s">
        <v>173</v>
      </c>
      <c r="C84" s="121" t="s">
        <v>204</v>
      </c>
      <c r="D84" s="176">
        <v>0.25</v>
      </c>
      <c r="E84" s="122">
        <f>E82*D84</f>
        <v>22.59</v>
      </c>
      <c r="F84" s="122"/>
      <c r="G84" s="122">
        <f>F84*E84</f>
        <v>0</v>
      </c>
      <c r="H84" s="122"/>
      <c r="I84" s="122"/>
      <c r="J84" s="122"/>
      <c r="K84" s="122"/>
      <c r="L84" s="160">
        <f>K84+I84+G84</f>
        <v>0</v>
      </c>
    </row>
    <row r="85" spans="1:12" ht="16.5">
      <c r="A85" s="139"/>
      <c r="B85" s="553" t="s">
        <v>365</v>
      </c>
      <c r="C85" s="553"/>
      <c r="D85" s="553"/>
      <c r="E85" s="553"/>
      <c r="F85" s="79"/>
      <c r="G85" s="80"/>
      <c r="H85" s="81"/>
      <c r="I85" s="80"/>
      <c r="J85" s="80"/>
      <c r="K85" s="80"/>
      <c r="L85" s="82"/>
    </row>
    <row r="86" spans="1:12" ht="27">
      <c r="A86" s="299">
        <v>1</v>
      </c>
      <c r="B86" s="142" t="s">
        <v>423</v>
      </c>
      <c r="C86" s="400" t="s">
        <v>137</v>
      </c>
      <c r="D86" s="400"/>
      <c r="E86" s="144">
        <v>10.2</v>
      </c>
      <c r="F86" s="189"/>
      <c r="G86" s="91"/>
      <c r="H86" s="119"/>
      <c r="I86" s="91"/>
      <c r="J86" s="91"/>
      <c r="K86" s="91"/>
      <c r="L86" s="91"/>
    </row>
    <row r="87" spans="1:12" ht="13.5">
      <c r="A87" s="299"/>
      <c r="B87" s="168" t="s">
        <v>153</v>
      </c>
      <c r="C87" s="114" t="s">
        <v>0</v>
      </c>
      <c r="D87" s="58">
        <v>1</v>
      </c>
      <c r="E87" s="58">
        <f>E86*D87</f>
        <v>10.2</v>
      </c>
      <c r="F87" s="58"/>
      <c r="G87" s="58"/>
      <c r="H87" s="58"/>
      <c r="I87" s="58">
        <f>H87*E87</f>
        <v>0</v>
      </c>
      <c r="J87" s="58"/>
      <c r="K87" s="58"/>
      <c r="L87" s="58">
        <f>I87+G87</f>
        <v>0</v>
      </c>
    </row>
    <row r="88" spans="1:12" ht="13.5">
      <c r="A88" s="299"/>
      <c r="B88" s="170" t="s">
        <v>148</v>
      </c>
      <c r="C88" s="114" t="s">
        <v>137</v>
      </c>
      <c r="D88" s="58">
        <v>1.02</v>
      </c>
      <c r="E88" s="58">
        <f>E86*D88</f>
        <v>10.404</v>
      </c>
      <c r="F88" s="58"/>
      <c r="G88" s="58">
        <f aca="true" t="shared" si="4" ref="G88:G94">F88*E88</f>
        <v>0</v>
      </c>
      <c r="H88" s="58"/>
      <c r="I88" s="58"/>
      <c r="J88" s="58"/>
      <c r="K88" s="58"/>
      <c r="L88" s="58">
        <f aca="true" t="shared" si="5" ref="L88:L94">K88+I88+G88</f>
        <v>0</v>
      </c>
    </row>
    <row r="89" spans="1:12" ht="13.5">
      <c r="A89" s="299"/>
      <c r="B89" s="167" t="s">
        <v>151</v>
      </c>
      <c r="C89" s="114" t="s">
        <v>0</v>
      </c>
      <c r="D89" s="58">
        <v>1</v>
      </c>
      <c r="E89" s="58">
        <f>E87*D89</f>
        <v>10.2</v>
      </c>
      <c r="F89" s="58"/>
      <c r="G89" s="58"/>
      <c r="H89" s="58"/>
      <c r="I89" s="58"/>
      <c r="J89" s="58"/>
      <c r="K89" s="58">
        <f>J89*E89</f>
        <v>0</v>
      </c>
      <c r="L89" s="58">
        <f>K89+I89+G89</f>
        <v>0</v>
      </c>
    </row>
    <row r="90" spans="1:12" ht="13.5">
      <c r="A90" s="299"/>
      <c r="B90" s="170" t="s">
        <v>146</v>
      </c>
      <c r="C90" s="158" t="s">
        <v>121</v>
      </c>
      <c r="D90" s="112">
        <v>0.7</v>
      </c>
      <c r="E90" s="156">
        <f>E86*D90</f>
        <v>7.139999999999999</v>
      </c>
      <c r="F90" s="156"/>
      <c r="G90" s="58">
        <f t="shared" si="4"/>
        <v>0</v>
      </c>
      <c r="H90" s="156"/>
      <c r="I90" s="156"/>
      <c r="J90" s="156"/>
      <c r="K90" s="156"/>
      <c r="L90" s="58">
        <f t="shared" si="5"/>
        <v>0</v>
      </c>
    </row>
    <row r="91" spans="1:12" ht="13.5">
      <c r="A91" s="299"/>
      <c r="B91" s="170" t="s">
        <v>147</v>
      </c>
      <c r="C91" s="158" t="s">
        <v>137</v>
      </c>
      <c r="D91" s="112">
        <v>0.01</v>
      </c>
      <c r="E91" s="156">
        <f>E86*D91</f>
        <v>0.102</v>
      </c>
      <c r="F91" s="156"/>
      <c r="G91" s="58">
        <f t="shared" si="4"/>
        <v>0</v>
      </c>
      <c r="H91" s="156"/>
      <c r="I91" s="156"/>
      <c r="J91" s="156"/>
      <c r="K91" s="156"/>
      <c r="L91" s="58">
        <f t="shared" si="5"/>
        <v>0</v>
      </c>
    </row>
    <row r="92" spans="1:12" ht="13.5">
      <c r="A92" s="299"/>
      <c r="B92" s="168" t="s">
        <v>424</v>
      </c>
      <c r="C92" s="158" t="s">
        <v>130</v>
      </c>
      <c r="D92" s="158" t="s">
        <v>131</v>
      </c>
      <c r="E92" s="156">
        <v>0.29</v>
      </c>
      <c r="F92" s="156"/>
      <c r="G92" s="156">
        <f t="shared" si="4"/>
        <v>0</v>
      </c>
      <c r="H92" s="156"/>
      <c r="I92" s="156"/>
      <c r="J92" s="156"/>
      <c r="K92" s="156"/>
      <c r="L92" s="58">
        <f t="shared" si="5"/>
        <v>0</v>
      </c>
    </row>
    <row r="93" spans="1:12" ht="13.5">
      <c r="A93" s="299"/>
      <c r="B93" s="168" t="s">
        <v>425</v>
      </c>
      <c r="C93" s="158" t="s">
        <v>130</v>
      </c>
      <c r="D93" s="158" t="s">
        <v>131</v>
      </c>
      <c r="E93" s="156">
        <v>0.24</v>
      </c>
      <c r="F93" s="156"/>
      <c r="G93" s="156">
        <f t="shared" si="4"/>
        <v>0</v>
      </c>
      <c r="H93" s="156"/>
      <c r="I93" s="156"/>
      <c r="J93" s="156"/>
      <c r="K93" s="156"/>
      <c r="L93" s="58">
        <f t="shared" si="5"/>
        <v>0</v>
      </c>
    </row>
    <row r="94" spans="1:12" ht="13.5">
      <c r="A94" s="299"/>
      <c r="B94" s="171" t="s">
        <v>123</v>
      </c>
      <c r="C94" s="121" t="s">
        <v>0</v>
      </c>
      <c r="D94" s="176">
        <v>0.9</v>
      </c>
      <c r="E94" s="176">
        <f>E86*D94</f>
        <v>9.18</v>
      </c>
      <c r="F94" s="176"/>
      <c r="G94" s="176">
        <f t="shared" si="4"/>
        <v>0</v>
      </c>
      <c r="H94" s="58"/>
      <c r="I94" s="58"/>
      <c r="J94" s="58"/>
      <c r="K94" s="58"/>
      <c r="L94" s="58">
        <f t="shared" si="5"/>
        <v>0</v>
      </c>
    </row>
    <row r="95" spans="1:12" ht="54">
      <c r="A95" s="297" t="s">
        <v>139</v>
      </c>
      <c r="B95" s="293" t="s">
        <v>427</v>
      </c>
      <c r="C95" s="401" t="s">
        <v>121</v>
      </c>
      <c r="D95" s="158"/>
      <c r="E95" s="57">
        <v>63.72</v>
      </c>
      <c r="F95" s="156"/>
      <c r="G95" s="156"/>
      <c r="H95" s="156"/>
      <c r="I95" s="156"/>
      <c r="J95" s="156"/>
      <c r="K95" s="156"/>
      <c r="L95" s="156"/>
    </row>
    <row r="96" spans="1:12" ht="13.5">
      <c r="A96" s="299"/>
      <c r="B96" s="369" t="s">
        <v>206</v>
      </c>
      <c r="C96" s="92" t="s">
        <v>0</v>
      </c>
      <c r="D96" s="112">
        <v>1</v>
      </c>
      <c r="E96" s="113">
        <f>E95*D96</f>
        <v>63.72</v>
      </c>
      <c r="F96" s="114"/>
      <c r="G96" s="58"/>
      <c r="H96" s="58"/>
      <c r="I96" s="58">
        <f>H96*E96</f>
        <v>0</v>
      </c>
      <c r="J96" s="58"/>
      <c r="K96" s="58"/>
      <c r="L96" s="58">
        <f>K96+I96+G96</f>
        <v>0</v>
      </c>
    </row>
    <row r="97" spans="1:12" ht="13.5">
      <c r="A97" s="299"/>
      <c r="B97" s="157" t="s">
        <v>366</v>
      </c>
      <c r="C97" s="92" t="s">
        <v>124</v>
      </c>
      <c r="D97" s="158" t="s">
        <v>198</v>
      </c>
      <c r="E97" s="156">
        <v>44</v>
      </c>
      <c r="F97" s="156"/>
      <c r="G97" s="156">
        <f aca="true" t="shared" si="6" ref="G97:G103">F97*E97</f>
        <v>0</v>
      </c>
      <c r="H97" s="156"/>
      <c r="I97" s="156"/>
      <c r="J97" s="58"/>
      <c r="K97" s="156"/>
      <c r="L97" s="58">
        <f aca="true" t="shared" si="7" ref="L97:L103">K97+I97+G97</f>
        <v>0</v>
      </c>
    </row>
    <row r="98" spans="1:12" ht="13.5">
      <c r="A98" s="299"/>
      <c r="B98" s="157" t="s">
        <v>291</v>
      </c>
      <c r="C98" s="92" t="s">
        <v>124</v>
      </c>
      <c r="D98" s="158" t="s">
        <v>198</v>
      </c>
      <c r="E98" s="156">
        <v>106</v>
      </c>
      <c r="F98" s="156"/>
      <c r="G98" s="156">
        <f t="shared" si="6"/>
        <v>0</v>
      </c>
      <c r="H98" s="156"/>
      <c r="I98" s="156"/>
      <c r="J98" s="156"/>
      <c r="K98" s="156"/>
      <c r="L98" s="58">
        <f t="shared" si="7"/>
        <v>0</v>
      </c>
    </row>
    <row r="99" spans="1:12" ht="13.5">
      <c r="A99" s="299"/>
      <c r="B99" s="157" t="s">
        <v>368</v>
      </c>
      <c r="C99" s="92" t="s">
        <v>143</v>
      </c>
      <c r="D99" s="158" t="s">
        <v>198</v>
      </c>
      <c r="E99" s="156">
        <v>22</v>
      </c>
      <c r="F99" s="156"/>
      <c r="G99" s="156">
        <f t="shared" si="6"/>
        <v>0</v>
      </c>
      <c r="H99" s="156"/>
      <c r="I99" s="156"/>
      <c r="J99" s="156"/>
      <c r="K99" s="156"/>
      <c r="L99" s="58">
        <f t="shared" si="7"/>
        <v>0</v>
      </c>
    </row>
    <row r="100" spans="1:12" ht="13.5">
      <c r="A100" s="299"/>
      <c r="B100" s="157" t="s">
        <v>367</v>
      </c>
      <c r="C100" s="92" t="s">
        <v>124</v>
      </c>
      <c r="D100" s="158" t="s">
        <v>198</v>
      </c>
      <c r="E100" s="156">
        <v>14</v>
      </c>
      <c r="F100" s="156"/>
      <c r="G100" s="156">
        <f t="shared" si="6"/>
        <v>0</v>
      </c>
      <c r="H100" s="156"/>
      <c r="I100" s="156"/>
      <c r="J100" s="156"/>
      <c r="K100" s="156"/>
      <c r="L100" s="58">
        <f t="shared" si="7"/>
        <v>0</v>
      </c>
    </row>
    <row r="101" spans="1:12" ht="13.5">
      <c r="A101" s="299"/>
      <c r="B101" s="157" t="s">
        <v>173</v>
      </c>
      <c r="C101" s="92" t="s">
        <v>204</v>
      </c>
      <c r="D101" s="158" t="s">
        <v>198</v>
      </c>
      <c r="E101" s="156">
        <v>10</v>
      </c>
      <c r="F101" s="156"/>
      <c r="G101" s="156">
        <f t="shared" si="6"/>
        <v>0</v>
      </c>
      <c r="H101" s="156"/>
      <c r="I101" s="156"/>
      <c r="J101" s="156"/>
      <c r="K101" s="156"/>
      <c r="L101" s="58">
        <f t="shared" si="7"/>
        <v>0</v>
      </c>
    </row>
    <row r="102" spans="1:12" ht="13.5">
      <c r="A102" s="299"/>
      <c r="B102" s="157" t="s">
        <v>364</v>
      </c>
      <c r="C102" s="158" t="s">
        <v>121</v>
      </c>
      <c r="D102" s="112">
        <v>1.02</v>
      </c>
      <c r="E102" s="156">
        <f>E95*D102</f>
        <v>64.9944</v>
      </c>
      <c r="F102" s="156"/>
      <c r="G102" s="156">
        <f t="shared" si="6"/>
        <v>0</v>
      </c>
      <c r="H102" s="156"/>
      <c r="I102" s="156"/>
      <c r="J102" s="156"/>
      <c r="K102" s="156"/>
      <c r="L102" s="58">
        <f t="shared" si="7"/>
        <v>0</v>
      </c>
    </row>
    <row r="103" spans="1:12" ht="13.5">
      <c r="A103" s="367"/>
      <c r="B103" s="157" t="s">
        <v>123</v>
      </c>
      <c r="C103" s="158" t="s">
        <v>0</v>
      </c>
      <c r="D103" s="112">
        <v>0.75</v>
      </c>
      <c r="E103" s="156">
        <f>E95*D103</f>
        <v>47.79</v>
      </c>
      <c r="F103" s="156"/>
      <c r="G103" s="156">
        <f t="shared" si="6"/>
        <v>0</v>
      </c>
      <c r="H103" s="156"/>
      <c r="I103" s="156"/>
      <c r="J103" s="156"/>
      <c r="K103" s="156"/>
      <c r="L103" s="58">
        <f t="shared" si="7"/>
        <v>0</v>
      </c>
    </row>
    <row r="104" spans="1:12" ht="31.5" customHeight="1">
      <c r="A104" s="169">
        <v>3</v>
      </c>
      <c r="B104" s="293" t="s">
        <v>428</v>
      </c>
      <c r="C104" s="368" t="s">
        <v>121</v>
      </c>
      <c r="D104" s="158"/>
      <c r="E104" s="57">
        <v>30.78</v>
      </c>
      <c r="F104" s="156"/>
      <c r="G104" s="156"/>
      <c r="H104" s="156"/>
      <c r="I104" s="156"/>
      <c r="J104" s="156"/>
      <c r="K104" s="156"/>
      <c r="L104" s="156"/>
    </row>
    <row r="105" spans="1:12" ht="13.5">
      <c r="A105" s="169"/>
      <c r="B105" s="369" t="s">
        <v>206</v>
      </c>
      <c r="C105" s="92" t="s">
        <v>0</v>
      </c>
      <c r="D105" s="112">
        <v>1</v>
      </c>
      <c r="E105" s="113">
        <f>E104*D105</f>
        <v>30.78</v>
      </c>
      <c r="F105" s="114"/>
      <c r="G105" s="58"/>
      <c r="H105" s="58"/>
      <c r="I105" s="58">
        <f>H105*E105</f>
        <v>0</v>
      </c>
      <c r="J105" s="58"/>
      <c r="K105" s="58"/>
      <c r="L105" s="58">
        <f aca="true" t="shared" si="8" ref="L105:L111">K105+I105+G105</f>
        <v>0</v>
      </c>
    </row>
    <row r="106" spans="1:12" ht="13.5">
      <c r="A106" s="169"/>
      <c r="B106" s="157" t="s">
        <v>366</v>
      </c>
      <c r="C106" s="92" t="s">
        <v>124</v>
      </c>
      <c r="D106" s="158" t="s">
        <v>198</v>
      </c>
      <c r="E106" s="156">
        <v>20</v>
      </c>
      <c r="F106" s="156"/>
      <c r="G106" s="156">
        <f aca="true" t="shared" si="9" ref="G106:G111">F106*E106</f>
        <v>0</v>
      </c>
      <c r="H106" s="156"/>
      <c r="I106" s="156"/>
      <c r="J106" s="58"/>
      <c r="K106" s="156"/>
      <c r="L106" s="58">
        <f t="shared" si="8"/>
        <v>0</v>
      </c>
    </row>
    <row r="107" spans="1:12" ht="13.5">
      <c r="A107" s="169"/>
      <c r="B107" s="157" t="s">
        <v>291</v>
      </c>
      <c r="C107" s="92" t="s">
        <v>124</v>
      </c>
      <c r="D107" s="158" t="s">
        <v>198</v>
      </c>
      <c r="E107" s="156">
        <v>52</v>
      </c>
      <c r="F107" s="156"/>
      <c r="G107" s="156">
        <f t="shared" si="9"/>
        <v>0</v>
      </c>
      <c r="H107" s="156"/>
      <c r="I107" s="156"/>
      <c r="J107" s="156"/>
      <c r="K107" s="156"/>
      <c r="L107" s="58">
        <f t="shared" si="8"/>
        <v>0</v>
      </c>
    </row>
    <row r="108" spans="1:12" ht="13.5">
      <c r="A108" s="169"/>
      <c r="B108" s="157" t="s">
        <v>368</v>
      </c>
      <c r="C108" s="92" t="s">
        <v>143</v>
      </c>
      <c r="D108" s="158" t="s">
        <v>198</v>
      </c>
      <c r="E108" s="156">
        <v>10</v>
      </c>
      <c r="F108" s="156"/>
      <c r="G108" s="156">
        <f t="shared" si="9"/>
        <v>0</v>
      </c>
      <c r="H108" s="156"/>
      <c r="I108" s="156"/>
      <c r="J108" s="156"/>
      <c r="K108" s="156"/>
      <c r="L108" s="58">
        <f t="shared" si="8"/>
        <v>0</v>
      </c>
    </row>
    <row r="109" spans="1:12" ht="13.5">
      <c r="A109" s="169"/>
      <c r="B109" s="157" t="s">
        <v>173</v>
      </c>
      <c r="C109" s="92" t="s">
        <v>204</v>
      </c>
      <c r="D109" s="158" t="s">
        <v>198</v>
      </c>
      <c r="E109" s="156">
        <v>3</v>
      </c>
      <c r="F109" s="156"/>
      <c r="G109" s="156">
        <f t="shared" si="9"/>
        <v>0</v>
      </c>
      <c r="H109" s="156"/>
      <c r="I109" s="156"/>
      <c r="J109" s="156"/>
      <c r="K109" s="156"/>
      <c r="L109" s="58">
        <f t="shared" si="8"/>
        <v>0</v>
      </c>
    </row>
    <row r="110" spans="1:12" ht="13.5">
      <c r="A110" s="169"/>
      <c r="B110" s="157" t="s">
        <v>426</v>
      </c>
      <c r="C110" s="158" t="s">
        <v>121</v>
      </c>
      <c r="D110" s="112">
        <v>1.02</v>
      </c>
      <c r="E110" s="156">
        <f>E104*D110</f>
        <v>31.3956</v>
      </c>
      <c r="F110" s="156"/>
      <c r="G110" s="156">
        <f t="shared" si="9"/>
        <v>0</v>
      </c>
      <c r="H110" s="156"/>
      <c r="I110" s="156"/>
      <c r="J110" s="156"/>
      <c r="K110" s="156"/>
      <c r="L110" s="58">
        <f t="shared" si="8"/>
        <v>0</v>
      </c>
    </row>
    <row r="111" spans="1:12" ht="13.5">
      <c r="A111" s="169"/>
      <c r="B111" s="157" t="s">
        <v>123</v>
      </c>
      <c r="C111" s="158" t="s">
        <v>0</v>
      </c>
      <c r="D111" s="112">
        <v>0.75</v>
      </c>
      <c r="E111" s="156">
        <f>E104*D111</f>
        <v>23.085</v>
      </c>
      <c r="F111" s="156"/>
      <c r="G111" s="156">
        <f t="shared" si="9"/>
        <v>0</v>
      </c>
      <c r="H111" s="156"/>
      <c r="I111" s="156"/>
      <c r="J111" s="156"/>
      <c r="K111" s="156"/>
      <c r="L111" s="58">
        <f t="shared" si="8"/>
        <v>0</v>
      </c>
    </row>
    <row r="112" spans="1:12" ht="31.5" customHeight="1">
      <c r="A112" s="139"/>
      <c r="B112" s="553" t="s">
        <v>429</v>
      </c>
      <c r="C112" s="553"/>
      <c r="D112" s="553"/>
      <c r="E112" s="553"/>
      <c r="F112" s="79"/>
      <c r="G112" s="80"/>
      <c r="H112" s="81"/>
      <c r="I112" s="80"/>
      <c r="J112" s="80"/>
      <c r="K112" s="80"/>
      <c r="L112" s="82"/>
    </row>
    <row r="113" spans="1:12" ht="30" customHeight="1">
      <c r="A113" s="169">
        <v>1</v>
      </c>
      <c r="B113" s="142" t="s">
        <v>434</v>
      </c>
      <c r="C113" s="400" t="s">
        <v>137</v>
      </c>
      <c r="D113" s="400"/>
      <c r="E113" s="144">
        <v>0.9</v>
      </c>
      <c r="F113" s="189"/>
      <c r="G113" s="91"/>
      <c r="H113" s="119"/>
      <c r="I113" s="91"/>
      <c r="J113" s="91"/>
      <c r="K113" s="91"/>
      <c r="L113" s="91"/>
    </row>
    <row r="114" spans="1:12" ht="13.5" customHeight="1">
      <c r="A114" s="299"/>
      <c r="B114" s="168" t="s">
        <v>153</v>
      </c>
      <c r="C114" s="114" t="s">
        <v>0</v>
      </c>
      <c r="D114" s="58">
        <v>1</v>
      </c>
      <c r="E114" s="58">
        <f>E113*D114</f>
        <v>0.9</v>
      </c>
      <c r="F114" s="58"/>
      <c r="G114" s="58"/>
      <c r="H114" s="58"/>
      <c r="I114" s="58">
        <f>H114*E114</f>
        <v>0</v>
      </c>
      <c r="J114" s="58"/>
      <c r="K114" s="58"/>
      <c r="L114" s="58">
        <f>I114+G114</f>
        <v>0</v>
      </c>
    </row>
    <row r="115" spans="1:12" ht="13.5" customHeight="1">
      <c r="A115" s="299"/>
      <c r="B115" s="170" t="s">
        <v>148</v>
      </c>
      <c r="C115" s="114" t="s">
        <v>137</v>
      </c>
      <c r="D115" s="58">
        <v>1.02</v>
      </c>
      <c r="E115" s="58">
        <f>E113*D115</f>
        <v>0.918</v>
      </c>
      <c r="F115" s="58"/>
      <c r="G115" s="58">
        <f>F115*E115</f>
        <v>0</v>
      </c>
      <c r="H115" s="58"/>
      <c r="I115" s="58"/>
      <c r="J115" s="58"/>
      <c r="K115" s="58"/>
      <c r="L115" s="58">
        <f>K115+I115+G115</f>
        <v>0</v>
      </c>
    </row>
    <row r="116" spans="1:12" ht="13.5" customHeight="1">
      <c r="A116" s="299"/>
      <c r="B116" s="170" t="s">
        <v>146</v>
      </c>
      <c r="C116" s="158" t="s">
        <v>121</v>
      </c>
      <c r="D116" s="112">
        <v>2.64</v>
      </c>
      <c r="E116" s="156">
        <f>E113*D116</f>
        <v>2.3760000000000003</v>
      </c>
      <c r="F116" s="156"/>
      <c r="G116" s="58">
        <f aca="true" t="shared" si="10" ref="G116:G121">F116*E116</f>
        <v>0</v>
      </c>
      <c r="H116" s="156"/>
      <c r="I116" s="156"/>
      <c r="J116" s="156"/>
      <c r="K116" s="156"/>
      <c r="L116" s="58">
        <f aca="true" t="shared" si="11" ref="L116:L121">K116+I116+G116</f>
        <v>0</v>
      </c>
    </row>
    <row r="117" spans="1:12" ht="13.5" customHeight="1">
      <c r="A117" s="299"/>
      <c r="B117" s="170" t="s">
        <v>147</v>
      </c>
      <c r="C117" s="158" t="s">
        <v>137</v>
      </c>
      <c r="D117" s="112">
        <v>0.08</v>
      </c>
      <c r="E117" s="156">
        <f>E113*D117</f>
        <v>0.07200000000000001</v>
      </c>
      <c r="F117" s="156"/>
      <c r="G117" s="58">
        <f t="shared" si="10"/>
        <v>0</v>
      </c>
      <c r="H117" s="156"/>
      <c r="I117" s="156"/>
      <c r="J117" s="156"/>
      <c r="K117" s="156"/>
      <c r="L117" s="58">
        <f t="shared" si="11"/>
        <v>0</v>
      </c>
    </row>
    <row r="118" spans="1:12" ht="13.5" customHeight="1">
      <c r="A118" s="299"/>
      <c r="B118" s="168" t="s">
        <v>424</v>
      </c>
      <c r="C118" s="158" t="s">
        <v>130</v>
      </c>
      <c r="D118" s="158" t="s">
        <v>131</v>
      </c>
      <c r="E118" s="156">
        <v>0.02</v>
      </c>
      <c r="F118" s="156"/>
      <c r="G118" s="156">
        <f t="shared" si="10"/>
        <v>0</v>
      </c>
      <c r="H118" s="156"/>
      <c r="I118" s="156"/>
      <c r="J118" s="156"/>
      <c r="K118" s="156"/>
      <c r="L118" s="58">
        <f t="shared" si="11"/>
        <v>0</v>
      </c>
    </row>
    <row r="119" spans="1:12" ht="13.5" customHeight="1">
      <c r="A119" s="299"/>
      <c r="B119" s="168" t="s">
        <v>425</v>
      </c>
      <c r="C119" s="158" t="s">
        <v>130</v>
      </c>
      <c r="D119" s="158" t="s">
        <v>131</v>
      </c>
      <c r="E119" s="233">
        <v>0.013</v>
      </c>
      <c r="F119" s="156"/>
      <c r="G119" s="156">
        <f t="shared" si="10"/>
        <v>0</v>
      </c>
      <c r="H119" s="156"/>
      <c r="I119" s="156"/>
      <c r="J119" s="156"/>
      <c r="K119" s="156"/>
      <c r="L119" s="58">
        <f t="shared" si="11"/>
        <v>0</v>
      </c>
    </row>
    <row r="120" spans="1:12" ht="13.5" customHeight="1">
      <c r="A120" s="299"/>
      <c r="B120" s="316" t="s">
        <v>435</v>
      </c>
      <c r="C120" s="111" t="s">
        <v>143</v>
      </c>
      <c r="D120" s="111"/>
      <c r="E120" s="160">
        <v>4</v>
      </c>
      <c r="F120" s="160"/>
      <c r="G120" s="160">
        <f t="shared" si="10"/>
        <v>0</v>
      </c>
      <c r="H120" s="156"/>
      <c r="I120" s="156"/>
      <c r="J120" s="156"/>
      <c r="K120" s="156"/>
      <c r="L120" s="58">
        <f t="shared" si="11"/>
        <v>0</v>
      </c>
    </row>
    <row r="121" spans="1:12" ht="13.5" customHeight="1">
      <c r="A121" s="299"/>
      <c r="B121" s="171" t="s">
        <v>123</v>
      </c>
      <c r="C121" s="121" t="s">
        <v>0</v>
      </c>
      <c r="D121" s="176">
        <v>0.9</v>
      </c>
      <c r="E121" s="176">
        <f>E113*D121</f>
        <v>0.81</v>
      </c>
      <c r="F121" s="176"/>
      <c r="G121" s="176">
        <f t="shared" si="10"/>
        <v>0</v>
      </c>
      <c r="H121" s="58"/>
      <c r="I121" s="58"/>
      <c r="J121" s="58"/>
      <c r="K121" s="58"/>
      <c r="L121" s="58">
        <f t="shared" si="11"/>
        <v>0</v>
      </c>
    </row>
    <row r="122" spans="1:12" ht="27">
      <c r="A122" s="120">
        <v>2</v>
      </c>
      <c r="B122" s="293" t="s">
        <v>430</v>
      </c>
      <c r="C122" s="56" t="s">
        <v>143</v>
      </c>
      <c r="D122" s="108"/>
      <c r="E122" s="57">
        <v>1</v>
      </c>
      <c r="F122" s="156"/>
      <c r="G122" s="156"/>
      <c r="H122" s="156"/>
      <c r="I122" s="156"/>
      <c r="J122" s="156"/>
      <c r="K122" s="156"/>
      <c r="L122" s="58"/>
    </row>
    <row r="123" spans="1:12" ht="13.5" customHeight="1">
      <c r="A123" s="169"/>
      <c r="B123" s="369" t="s">
        <v>206</v>
      </c>
      <c r="C123" s="92" t="s">
        <v>0</v>
      </c>
      <c r="D123" s="112">
        <v>1</v>
      </c>
      <c r="E123" s="113">
        <f>E122*D123</f>
        <v>1</v>
      </c>
      <c r="F123" s="114"/>
      <c r="G123" s="58"/>
      <c r="H123" s="58"/>
      <c r="I123" s="58">
        <f>H123*E123</f>
        <v>0</v>
      </c>
      <c r="J123" s="58"/>
      <c r="K123" s="58"/>
      <c r="L123" s="58">
        <f>K123+I123+G123</f>
        <v>0</v>
      </c>
    </row>
    <row r="124" spans="1:12" ht="13.5" customHeight="1">
      <c r="A124" s="169"/>
      <c r="B124" s="157" t="s">
        <v>431</v>
      </c>
      <c r="C124" s="92" t="s">
        <v>124</v>
      </c>
      <c r="D124" s="158" t="s">
        <v>198</v>
      </c>
      <c r="E124" s="156">
        <v>6</v>
      </c>
      <c r="F124" s="156"/>
      <c r="G124" s="156">
        <f>F124*E124</f>
        <v>0</v>
      </c>
      <c r="H124" s="156"/>
      <c r="I124" s="156"/>
      <c r="J124" s="58"/>
      <c r="K124" s="156"/>
      <c r="L124" s="58">
        <f>K124+I124+G124</f>
        <v>0</v>
      </c>
    </row>
    <row r="125" spans="1:12" ht="13.5" customHeight="1">
      <c r="A125" s="169"/>
      <c r="B125" s="157" t="s">
        <v>432</v>
      </c>
      <c r="C125" s="92" t="s">
        <v>124</v>
      </c>
      <c r="D125" s="158" t="s">
        <v>198</v>
      </c>
      <c r="E125" s="156">
        <v>6</v>
      </c>
      <c r="F125" s="156"/>
      <c r="G125" s="156">
        <f>F125*E125</f>
        <v>0</v>
      </c>
      <c r="H125" s="156"/>
      <c r="I125" s="156"/>
      <c r="J125" s="156"/>
      <c r="K125" s="156"/>
      <c r="L125" s="58">
        <f>K125+I125+G125</f>
        <v>0</v>
      </c>
    </row>
    <row r="126" spans="1:12" ht="13.5" customHeight="1">
      <c r="A126" s="169"/>
      <c r="B126" s="241" t="s">
        <v>433</v>
      </c>
      <c r="C126" s="133" t="s">
        <v>121</v>
      </c>
      <c r="D126" s="111" t="s">
        <v>198</v>
      </c>
      <c r="E126" s="160">
        <v>3.6</v>
      </c>
      <c r="F126" s="156"/>
      <c r="G126" s="156">
        <f>F126*E126</f>
        <v>0</v>
      </c>
      <c r="H126" s="156"/>
      <c r="I126" s="156"/>
      <c r="J126" s="156"/>
      <c r="K126" s="156"/>
      <c r="L126" s="58">
        <f>K126+I126+G126</f>
        <v>0</v>
      </c>
    </row>
    <row r="127" spans="1:12" ht="13.5" customHeight="1">
      <c r="A127" s="169"/>
      <c r="B127" s="171" t="s">
        <v>123</v>
      </c>
      <c r="C127" s="121" t="s">
        <v>0</v>
      </c>
      <c r="D127" s="176">
        <v>25</v>
      </c>
      <c r="E127" s="176">
        <f>E122*D127</f>
        <v>25</v>
      </c>
      <c r="F127" s="176"/>
      <c r="G127" s="176">
        <f>F127*E127</f>
        <v>0</v>
      </c>
      <c r="H127" s="58"/>
      <c r="I127" s="58"/>
      <c r="J127" s="58"/>
      <c r="K127" s="58"/>
      <c r="L127" s="58">
        <f>K127+I127+G127</f>
        <v>0</v>
      </c>
    </row>
    <row r="128" spans="1:12" ht="13.5">
      <c r="A128" s="120">
        <v>3</v>
      </c>
      <c r="B128" s="293" t="s">
        <v>436</v>
      </c>
      <c r="C128" s="162" t="s">
        <v>124</v>
      </c>
      <c r="D128" s="108"/>
      <c r="E128" s="118">
        <v>6</v>
      </c>
      <c r="F128" s="156"/>
      <c r="G128" s="156"/>
      <c r="H128" s="156"/>
      <c r="I128" s="156"/>
      <c r="J128" s="156"/>
      <c r="K128" s="156"/>
      <c r="L128" s="58"/>
    </row>
    <row r="129" spans="1:12" ht="13.5">
      <c r="A129" s="169"/>
      <c r="B129" s="369" t="s">
        <v>206</v>
      </c>
      <c r="C129" s="92" t="s">
        <v>0</v>
      </c>
      <c r="D129" s="112">
        <v>1</v>
      </c>
      <c r="E129" s="113">
        <f>E128*D129</f>
        <v>6</v>
      </c>
      <c r="F129" s="114"/>
      <c r="G129" s="58"/>
      <c r="H129" s="58"/>
      <c r="I129" s="58">
        <f>H129*E129</f>
        <v>0</v>
      </c>
      <c r="J129" s="58"/>
      <c r="K129" s="58"/>
      <c r="L129" s="58">
        <f>K129+I129+G129</f>
        <v>0</v>
      </c>
    </row>
    <row r="130" spans="1:12" ht="13.5">
      <c r="A130" s="169"/>
      <c r="B130" s="157" t="s">
        <v>366</v>
      </c>
      <c r="C130" s="92" t="s">
        <v>124</v>
      </c>
      <c r="D130" s="158" t="s">
        <v>198</v>
      </c>
      <c r="E130" s="156">
        <v>13.2</v>
      </c>
      <c r="F130" s="156"/>
      <c r="G130" s="156">
        <f>F130*E130</f>
        <v>0</v>
      </c>
      <c r="H130" s="156"/>
      <c r="I130" s="156"/>
      <c r="J130" s="58"/>
      <c r="K130" s="156"/>
      <c r="L130" s="58">
        <f>K130+I130+G130</f>
        <v>0</v>
      </c>
    </row>
    <row r="131" spans="1:12" ht="13.5">
      <c r="A131" s="169"/>
      <c r="B131" s="157" t="s">
        <v>291</v>
      </c>
      <c r="C131" s="92" t="s">
        <v>124</v>
      </c>
      <c r="D131" s="158" t="s">
        <v>198</v>
      </c>
      <c r="E131" s="156">
        <v>20</v>
      </c>
      <c r="F131" s="156"/>
      <c r="G131" s="156">
        <f>F131*E131</f>
        <v>0</v>
      </c>
      <c r="H131" s="156"/>
      <c r="I131" s="156"/>
      <c r="J131" s="156"/>
      <c r="K131" s="156"/>
      <c r="L131" s="58">
        <f>K131+I131+G131</f>
        <v>0</v>
      </c>
    </row>
    <row r="132" spans="1:12" ht="13.5">
      <c r="A132" s="169"/>
      <c r="B132" s="171" t="s">
        <v>123</v>
      </c>
      <c r="C132" s="121" t="s">
        <v>0</v>
      </c>
      <c r="D132" s="176">
        <v>2.5</v>
      </c>
      <c r="E132" s="176">
        <f>E125*D132</f>
        <v>15</v>
      </c>
      <c r="F132" s="176"/>
      <c r="G132" s="176">
        <f>F132*E132</f>
        <v>0</v>
      </c>
      <c r="H132" s="58"/>
      <c r="I132" s="58"/>
      <c r="J132" s="58"/>
      <c r="K132" s="58"/>
      <c r="L132" s="58">
        <f>K132+I132+G132</f>
        <v>0</v>
      </c>
    </row>
    <row r="133" spans="1:12" ht="27">
      <c r="A133" s="120">
        <v>4</v>
      </c>
      <c r="B133" s="244" t="s">
        <v>292</v>
      </c>
      <c r="C133" s="56" t="s">
        <v>121</v>
      </c>
      <c r="D133" s="57"/>
      <c r="E133" s="124">
        <v>19.33</v>
      </c>
      <c r="F133" s="119"/>
      <c r="G133" s="91"/>
      <c r="H133" s="91"/>
      <c r="I133" s="91"/>
      <c r="J133" s="91"/>
      <c r="K133" s="91"/>
      <c r="L133" s="91"/>
    </row>
    <row r="134" spans="1:12" ht="13.5">
      <c r="A134" s="169"/>
      <c r="B134" s="316" t="s">
        <v>153</v>
      </c>
      <c r="C134" s="111" t="s">
        <v>0</v>
      </c>
      <c r="D134" s="160">
        <v>1</v>
      </c>
      <c r="E134" s="160">
        <f>E133*D134</f>
        <v>19.33</v>
      </c>
      <c r="F134" s="160"/>
      <c r="G134" s="160"/>
      <c r="H134" s="160"/>
      <c r="I134" s="160">
        <f>H134*E134</f>
        <v>0</v>
      </c>
      <c r="J134" s="160"/>
      <c r="K134" s="160"/>
      <c r="L134" s="160">
        <f>K134+I134+G134</f>
        <v>0</v>
      </c>
    </row>
    <row r="135" spans="1:12" ht="13.5">
      <c r="A135" s="169"/>
      <c r="B135" s="171" t="s">
        <v>173</v>
      </c>
      <c r="C135" s="121" t="s">
        <v>204</v>
      </c>
      <c r="D135" s="176">
        <v>0.25</v>
      </c>
      <c r="E135" s="122">
        <f>E133*D135</f>
        <v>4.8325</v>
      </c>
      <c r="F135" s="122"/>
      <c r="G135" s="122">
        <f>F135*E135</f>
        <v>0</v>
      </c>
      <c r="H135" s="122"/>
      <c r="I135" s="122"/>
      <c r="J135" s="122"/>
      <c r="K135" s="122"/>
      <c r="L135" s="160">
        <f>K135+I135+G135</f>
        <v>0</v>
      </c>
    </row>
    <row r="136" spans="1:12" ht="19.5" customHeight="1">
      <c r="A136" s="138"/>
      <c r="B136" s="560" t="s">
        <v>221</v>
      </c>
      <c r="C136" s="544"/>
      <c r="D136" s="544"/>
      <c r="E136" s="544"/>
      <c r="F136" s="164"/>
      <c r="G136" s="164"/>
      <c r="H136" s="165"/>
      <c r="I136" s="164"/>
      <c r="J136" s="164"/>
      <c r="K136" s="164"/>
      <c r="L136" s="166"/>
    </row>
    <row r="137" spans="1:12" ht="13.5">
      <c r="A137" s="120">
        <v>1</v>
      </c>
      <c r="B137" s="242" t="s">
        <v>216</v>
      </c>
      <c r="C137" s="205" t="s">
        <v>137</v>
      </c>
      <c r="D137" s="243"/>
      <c r="E137" s="207">
        <v>6.25</v>
      </c>
      <c r="F137" s="207"/>
      <c r="G137" s="207"/>
      <c r="H137" s="207"/>
      <c r="I137" s="207"/>
      <c r="J137" s="207"/>
      <c r="K137" s="207"/>
      <c r="L137" s="207"/>
    </row>
    <row r="138" spans="1:12" ht="13.5">
      <c r="A138" s="169"/>
      <c r="B138" s="168" t="s">
        <v>153</v>
      </c>
      <c r="C138" s="114" t="s">
        <v>0</v>
      </c>
      <c r="D138" s="112">
        <v>1</v>
      </c>
      <c r="E138" s="58">
        <f>E137*D138</f>
        <v>6.25</v>
      </c>
      <c r="F138" s="58"/>
      <c r="G138" s="58"/>
      <c r="H138" s="58"/>
      <c r="I138" s="58">
        <f>H138*E138</f>
        <v>0</v>
      </c>
      <c r="J138" s="58"/>
      <c r="K138" s="58"/>
      <c r="L138" s="58">
        <f>I138+G138</f>
        <v>0</v>
      </c>
    </row>
    <row r="139" spans="1:12" ht="13.5">
      <c r="A139" s="169"/>
      <c r="B139" s="240" t="s">
        <v>217</v>
      </c>
      <c r="C139" s="83" t="s">
        <v>176</v>
      </c>
      <c r="D139" s="145"/>
      <c r="E139" s="122">
        <v>1</v>
      </c>
      <c r="F139" s="122"/>
      <c r="G139" s="122"/>
      <c r="H139" s="122"/>
      <c r="I139" s="122"/>
      <c r="J139" s="122"/>
      <c r="K139" s="122">
        <f>J139*E139</f>
        <v>0</v>
      </c>
      <c r="L139" s="122">
        <f>K139</f>
        <v>0</v>
      </c>
    </row>
    <row r="140" spans="1:12" ht="27">
      <c r="A140" s="120">
        <v>2</v>
      </c>
      <c r="B140" s="304" t="s">
        <v>218</v>
      </c>
      <c r="C140" s="178" t="s">
        <v>137</v>
      </c>
      <c r="D140" s="180"/>
      <c r="E140" s="180">
        <v>3</v>
      </c>
      <c r="F140" s="176"/>
      <c r="G140" s="176"/>
      <c r="H140" s="176"/>
      <c r="I140" s="176"/>
      <c r="J140" s="176"/>
      <c r="K140" s="176"/>
      <c r="L140" s="176"/>
    </row>
    <row r="141" spans="1:12" ht="13.5">
      <c r="A141" s="169"/>
      <c r="B141" s="168" t="s">
        <v>153</v>
      </c>
      <c r="C141" s="114" t="s">
        <v>0</v>
      </c>
      <c r="D141" s="112">
        <v>1</v>
      </c>
      <c r="E141" s="58">
        <f>E140*D141</f>
        <v>3</v>
      </c>
      <c r="F141" s="58"/>
      <c r="G141" s="58"/>
      <c r="H141" s="58"/>
      <c r="I141" s="58">
        <f>H141*E141</f>
        <v>0</v>
      </c>
      <c r="J141" s="58"/>
      <c r="K141" s="58"/>
      <c r="L141" s="58">
        <f>I141+G141</f>
        <v>0</v>
      </c>
    </row>
    <row r="142" spans="1:12" ht="13.5">
      <c r="A142" s="169"/>
      <c r="B142" s="171" t="s">
        <v>219</v>
      </c>
      <c r="C142" s="121" t="s">
        <v>137</v>
      </c>
      <c r="D142" s="176">
        <v>1.2</v>
      </c>
      <c r="E142" s="176">
        <f>E140*D142</f>
        <v>3.5999999999999996</v>
      </c>
      <c r="F142" s="176"/>
      <c r="G142" s="176">
        <f>F142*E142</f>
        <v>0</v>
      </c>
      <c r="H142" s="176"/>
      <c r="I142" s="176"/>
      <c r="J142" s="176"/>
      <c r="K142" s="176"/>
      <c r="L142" s="176">
        <f>G142</f>
        <v>0</v>
      </c>
    </row>
    <row r="143" spans="1:12" ht="13.5">
      <c r="A143" s="120"/>
      <c r="B143" s="242" t="s">
        <v>5</v>
      </c>
      <c r="C143" s="205"/>
      <c r="D143" s="243"/>
      <c r="E143" s="207"/>
      <c r="F143" s="207"/>
      <c r="G143" s="207">
        <f>SUM(G12:G142)</f>
        <v>0</v>
      </c>
      <c r="H143" s="207"/>
      <c r="I143" s="207"/>
      <c r="J143" s="207"/>
      <c r="K143" s="207"/>
      <c r="L143" s="207">
        <f>SUM(L12:L142)</f>
        <v>0</v>
      </c>
    </row>
    <row r="144" spans="1:12" ht="13.5">
      <c r="A144" s="402"/>
      <c r="B144" s="97" t="s">
        <v>132</v>
      </c>
      <c r="C144" s="98">
        <v>0.05</v>
      </c>
      <c r="D144" s="60"/>
      <c r="E144" s="61"/>
      <c r="F144" s="62"/>
      <c r="G144" s="62"/>
      <c r="H144" s="62"/>
      <c r="I144" s="62"/>
      <c r="J144" s="62"/>
      <c r="K144" s="62"/>
      <c r="L144" s="58">
        <f>G143*C144</f>
        <v>0</v>
      </c>
    </row>
    <row r="145" spans="1:12" ht="13.5">
      <c r="A145" s="96"/>
      <c r="B145" s="99" t="s">
        <v>5</v>
      </c>
      <c r="C145" s="98"/>
      <c r="D145" s="60"/>
      <c r="E145" s="61"/>
      <c r="F145" s="62"/>
      <c r="G145" s="62"/>
      <c r="H145" s="62"/>
      <c r="I145" s="62"/>
      <c r="J145" s="62"/>
      <c r="K145" s="62"/>
      <c r="L145" s="58">
        <f>L144+L143</f>
        <v>0</v>
      </c>
    </row>
    <row r="146" spans="1:12" ht="13.5">
      <c r="A146" s="64"/>
      <c r="B146" s="100" t="s">
        <v>133</v>
      </c>
      <c r="C146" s="63">
        <v>0.1</v>
      </c>
      <c r="D146" s="60"/>
      <c r="E146" s="61"/>
      <c r="F146" s="62"/>
      <c r="G146" s="62"/>
      <c r="H146" s="62"/>
      <c r="I146" s="62"/>
      <c r="J146" s="62"/>
      <c r="K146" s="62"/>
      <c r="L146" s="58">
        <f>L145*C146</f>
        <v>0</v>
      </c>
    </row>
    <row r="147" spans="1:12" ht="13.5">
      <c r="A147" s="64"/>
      <c r="B147" s="101" t="s">
        <v>122</v>
      </c>
      <c r="C147" s="63"/>
      <c r="D147" s="60"/>
      <c r="E147" s="61"/>
      <c r="F147" s="62"/>
      <c r="G147" s="62"/>
      <c r="H147" s="62"/>
      <c r="I147" s="62"/>
      <c r="J147" s="62"/>
      <c r="K147" s="62"/>
      <c r="L147" s="58">
        <f>L146+L145</f>
        <v>0</v>
      </c>
    </row>
    <row r="148" spans="1:12" ht="13.5">
      <c r="A148" s="102"/>
      <c r="B148" s="97" t="s">
        <v>134</v>
      </c>
      <c r="C148" s="98">
        <v>0.08</v>
      </c>
      <c r="D148" s="103"/>
      <c r="E148" s="104"/>
      <c r="F148" s="97"/>
      <c r="G148" s="95"/>
      <c r="H148" s="95"/>
      <c r="I148" s="95"/>
      <c r="J148" s="105"/>
      <c r="K148" s="105"/>
      <c r="L148" s="91">
        <f>L147*C148</f>
        <v>0</v>
      </c>
    </row>
    <row r="149" spans="2:12" ht="13.5">
      <c r="B149" s="99" t="s">
        <v>5</v>
      </c>
      <c r="C149" s="98"/>
      <c r="D149" s="103"/>
      <c r="E149" s="104"/>
      <c r="F149" s="97"/>
      <c r="G149" s="95"/>
      <c r="H149" s="95"/>
      <c r="I149" s="95"/>
      <c r="J149" s="105"/>
      <c r="K149" s="105"/>
      <c r="L149" s="91">
        <f>L148+L147</f>
        <v>0</v>
      </c>
    </row>
    <row r="150" spans="2:12" ht="13.5">
      <c r="B150" s="97" t="s">
        <v>120</v>
      </c>
      <c r="C150" s="98">
        <v>0.05</v>
      </c>
      <c r="D150" s="103"/>
      <c r="E150" s="104"/>
      <c r="F150" s="97"/>
      <c r="G150" s="95"/>
      <c r="H150" s="95"/>
      <c r="I150" s="95"/>
      <c r="J150" s="105"/>
      <c r="K150" s="105"/>
      <c r="L150" s="91">
        <f>L149*C150</f>
        <v>0</v>
      </c>
    </row>
    <row r="151" spans="2:12" ht="13.5">
      <c r="B151" s="99" t="s">
        <v>5</v>
      </c>
      <c r="C151" s="98"/>
      <c r="D151" s="103"/>
      <c r="E151" s="104"/>
      <c r="F151" s="97"/>
      <c r="G151" s="95"/>
      <c r="H151" s="95"/>
      <c r="I151" s="95"/>
      <c r="J151" s="105"/>
      <c r="K151" s="105"/>
      <c r="L151" s="91">
        <f>L150+L149</f>
        <v>0</v>
      </c>
    </row>
    <row r="152" spans="2:12" ht="13.5">
      <c r="B152" s="97" t="s">
        <v>135</v>
      </c>
      <c r="C152" s="98">
        <v>0.18</v>
      </c>
      <c r="D152" s="103"/>
      <c r="E152" s="104"/>
      <c r="F152" s="97"/>
      <c r="G152" s="95"/>
      <c r="H152" s="95"/>
      <c r="I152" s="95"/>
      <c r="J152" s="105"/>
      <c r="K152" s="105"/>
      <c r="L152" s="91">
        <f>L151*C152</f>
        <v>0</v>
      </c>
    </row>
    <row r="153" spans="2:12" ht="13.5">
      <c r="B153" s="99" t="s">
        <v>152</v>
      </c>
      <c r="C153" s="106"/>
      <c r="D153" s="106"/>
      <c r="E153" s="106"/>
      <c r="F153" s="106"/>
      <c r="G153" s="107"/>
      <c r="H153" s="107"/>
      <c r="I153" s="107"/>
      <c r="J153" s="107"/>
      <c r="K153" s="107"/>
      <c r="L153" s="108">
        <f>L152+L151</f>
        <v>0</v>
      </c>
    </row>
    <row r="154" ht="13.5">
      <c r="L154" s="110"/>
    </row>
    <row r="156" ht="13.5">
      <c r="L156" s="109"/>
    </row>
    <row r="161" ht="13.5">
      <c r="L161" s="109"/>
    </row>
  </sheetData>
  <sheetProtection/>
  <mergeCells count="12">
    <mergeCell ref="A19:A20"/>
    <mergeCell ref="B31:E31"/>
    <mergeCell ref="A8:A9"/>
    <mergeCell ref="D8:E8"/>
    <mergeCell ref="F8:G8"/>
    <mergeCell ref="B112:E112"/>
    <mergeCell ref="B85:E85"/>
    <mergeCell ref="B136:E136"/>
    <mergeCell ref="L8:L9"/>
    <mergeCell ref="B11:E11"/>
    <mergeCell ref="H8:I8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1"/>
  <sheetViews>
    <sheetView zoomScalePageLayoutView="0" workbookViewId="0" topLeftCell="A7">
      <selection activeCell="J12" sqref="J12:J151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306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42.75" customHeight="1">
      <c r="A8" s="546" t="s">
        <v>10</v>
      </c>
      <c r="B8" s="129"/>
      <c r="C8" s="71"/>
      <c r="D8" s="548" t="s">
        <v>2</v>
      </c>
      <c r="E8" s="549"/>
      <c r="F8" s="550" t="s">
        <v>3</v>
      </c>
      <c r="G8" s="551"/>
      <c r="H8" s="540" t="s">
        <v>4</v>
      </c>
      <c r="I8" s="541"/>
      <c r="J8" s="540" t="s">
        <v>126</v>
      </c>
      <c r="K8" s="541"/>
      <c r="L8" s="542" t="s">
        <v>155</v>
      </c>
    </row>
    <row r="9" spans="1:12" ht="72" customHeight="1">
      <c r="A9" s="547"/>
      <c r="B9" s="87" t="s">
        <v>11</v>
      </c>
      <c r="C9" s="88" t="s">
        <v>1</v>
      </c>
      <c r="D9" s="127" t="s">
        <v>127</v>
      </c>
      <c r="E9" s="72" t="s">
        <v>6</v>
      </c>
      <c r="F9" s="73" t="s">
        <v>7</v>
      </c>
      <c r="G9" s="74" t="s">
        <v>5</v>
      </c>
      <c r="H9" s="75" t="s">
        <v>7</v>
      </c>
      <c r="I9" s="74" t="s">
        <v>5</v>
      </c>
      <c r="J9" s="75" t="s">
        <v>7</v>
      </c>
      <c r="K9" s="74" t="s">
        <v>5</v>
      </c>
      <c r="L9" s="543"/>
    </row>
    <row r="10" spans="1:12" ht="13.5">
      <c r="A10" s="76" t="s">
        <v>8</v>
      </c>
      <c r="B10" s="126">
        <v>2</v>
      </c>
      <c r="C10" s="128">
        <v>3</v>
      </c>
      <c r="D10" s="295" t="s">
        <v>9</v>
      </c>
      <c r="E10" s="78">
        <v>5</v>
      </c>
      <c r="F10" s="77">
        <v>6</v>
      </c>
      <c r="G10" s="78">
        <v>7</v>
      </c>
      <c r="H10" s="77">
        <v>8</v>
      </c>
      <c r="I10" s="78">
        <v>9</v>
      </c>
      <c r="J10" s="78">
        <v>10</v>
      </c>
      <c r="K10" s="78">
        <v>11</v>
      </c>
      <c r="L10" s="76">
        <v>12</v>
      </c>
    </row>
    <row r="11" spans="1:12" ht="15.75">
      <c r="A11" s="403"/>
      <c r="B11" s="419" t="s">
        <v>474</v>
      </c>
      <c r="C11" s="404"/>
      <c r="D11" s="420"/>
      <c r="E11" s="421"/>
      <c r="F11" s="404"/>
      <c r="G11" s="421"/>
      <c r="H11" s="404"/>
      <c r="I11" s="421"/>
      <c r="J11" s="421"/>
      <c r="K11" s="421"/>
      <c r="L11" s="422"/>
    </row>
    <row r="12" spans="1:12" ht="27">
      <c r="A12" s="423">
        <v>1</v>
      </c>
      <c r="B12" s="142" t="s">
        <v>487</v>
      </c>
      <c r="C12" s="140" t="s">
        <v>121</v>
      </c>
      <c r="D12" s="406"/>
      <c r="E12" s="144">
        <v>8.52</v>
      </c>
      <c r="F12" s="249"/>
      <c r="G12" s="78"/>
      <c r="H12" s="77"/>
      <c r="I12" s="78"/>
      <c r="J12" s="78"/>
      <c r="K12" s="78"/>
      <c r="L12" s="76"/>
    </row>
    <row r="13" spans="1:12" ht="13.5">
      <c r="A13" s="424"/>
      <c r="B13" s="245" t="s">
        <v>153</v>
      </c>
      <c r="C13" s="133" t="s">
        <v>0</v>
      </c>
      <c r="D13" s="176">
        <v>1</v>
      </c>
      <c r="E13" s="122">
        <f>E12*D13</f>
        <v>8.52</v>
      </c>
      <c r="F13" s="91"/>
      <c r="G13" s="91"/>
      <c r="H13" s="91"/>
      <c r="I13" s="91">
        <f>H13*E13</f>
        <v>0</v>
      </c>
      <c r="J13" s="91"/>
      <c r="K13" s="91"/>
      <c r="L13" s="91">
        <f>K13+I13+G13</f>
        <v>0</v>
      </c>
    </row>
    <row r="14" spans="1:12" ht="27">
      <c r="A14" s="423">
        <v>2</v>
      </c>
      <c r="B14" s="435" t="s">
        <v>488</v>
      </c>
      <c r="C14" s="123" t="s">
        <v>209</v>
      </c>
      <c r="D14" s="57"/>
      <c r="E14" s="95">
        <v>1</v>
      </c>
      <c r="F14" s="91"/>
      <c r="G14" s="91"/>
      <c r="H14" s="91"/>
      <c r="I14" s="91"/>
      <c r="J14" s="91"/>
      <c r="K14" s="91"/>
      <c r="L14" s="91"/>
    </row>
    <row r="15" spans="1:12" ht="13.5">
      <c r="A15" s="424"/>
      <c r="B15" s="245" t="s">
        <v>153</v>
      </c>
      <c r="C15" s="133" t="s">
        <v>0</v>
      </c>
      <c r="D15" s="176">
        <v>1</v>
      </c>
      <c r="E15" s="122">
        <f>E14*D15</f>
        <v>1</v>
      </c>
      <c r="F15" s="91"/>
      <c r="G15" s="91"/>
      <c r="H15" s="91"/>
      <c r="I15" s="91">
        <f>H15*E15</f>
        <v>0</v>
      </c>
      <c r="J15" s="91"/>
      <c r="K15" s="91"/>
      <c r="L15" s="91">
        <f>K15+I15+G15</f>
        <v>0</v>
      </c>
    </row>
    <row r="16" spans="1:12" ht="13.5">
      <c r="A16" s="424"/>
      <c r="B16" s="245" t="s">
        <v>357</v>
      </c>
      <c r="C16" s="92" t="s">
        <v>0</v>
      </c>
      <c r="D16" s="58">
        <v>1</v>
      </c>
      <c r="E16" s="91">
        <f>E14*D16</f>
        <v>1</v>
      </c>
      <c r="F16" s="91"/>
      <c r="G16" s="91">
        <f>F16*E16</f>
        <v>0</v>
      </c>
      <c r="H16" s="91"/>
      <c r="I16" s="91"/>
      <c r="J16" s="91"/>
      <c r="K16" s="91"/>
      <c r="L16" s="91">
        <f>G16</f>
        <v>0</v>
      </c>
    </row>
    <row r="17" spans="1:12" ht="13.5">
      <c r="A17" s="424"/>
      <c r="B17" s="245" t="s">
        <v>201</v>
      </c>
      <c r="C17" s="133" t="s">
        <v>176</v>
      </c>
      <c r="D17" s="176"/>
      <c r="E17" s="122">
        <v>1</v>
      </c>
      <c r="F17" s="122"/>
      <c r="G17" s="91"/>
      <c r="H17" s="91"/>
      <c r="I17" s="91"/>
      <c r="J17" s="91"/>
      <c r="K17" s="91">
        <f>J17*E17</f>
        <v>0</v>
      </c>
      <c r="L17" s="91">
        <f>K17</f>
        <v>0</v>
      </c>
    </row>
    <row r="18" spans="1:12" ht="13.5">
      <c r="A18" s="423">
        <v>3</v>
      </c>
      <c r="B18" s="435" t="s">
        <v>489</v>
      </c>
      <c r="C18" s="123" t="s">
        <v>209</v>
      </c>
      <c r="D18" s="57"/>
      <c r="E18" s="95">
        <v>1</v>
      </c>
      <c r="F18" s="91"/>
      <c r="G18" s="91"/>
      <c r="H18" s="91"/>
      <c r="I18" s="91"/>
      <c r="J18" s="91"/>
      <c r="K18" s="91"/>
      <c r="L18" s="91"/>
    </row>
    <row r="19" spans="1:12" ht="13.5">
      <c r="A19" s="424"/>
      <c r="B19" s="245" t="s">
        <v>153</v>
      </c>
      <c r="C19" s="133" t="s">
        <v>0</v>
      </c>
      <c r="D19" s="176">
        <v>1</v>
      </c>
      <c r="E19" s="122">
        <f>E18*D19</f>
        <v>1</v>
      </c>
      <c r="F19" s="91"/>
      <c r="G19" s="91"/>
      <c r="H19" s="91"/>
      <c r="I19" s="91">
        <f>H19*E19</f>
        <v>0</v>
      </c>
      <c r="J19" s="91"/>
      <c r="K19" s="91"/>
      <c r="L19" s="91">
        <f>K19+I19+G19</f>
        <v>0</v>
      </c>
    </row>
    <row r="20" spans="1:12" ht="13.5">
      <c r="A20" s="424"/>
      <c r="B20" s="245" t="s">
        <v>357</v>
      </c>
      <c r="C20" s="92" t="s">
        <v>0</v>
      </c>
      <c r="D20" s="58">
        <v>1</v>
      </c>
      <c r="E20" s="91">
        <f>E18*D20</f>
        <v>1</v>
      </c>
      <c r="F20" s="91"/>
      <c r="G20" s="91">
        <f>F20*E20</f>
        <v>0</v>
      </c>
      <c r="H20" s="91"/>
      <c r="I20" s="91"/>
      <c r="J20" s="91"/>
      <c r="K20" s="91"/>
      <c r="L20" s="91">
        <f>G20</f>
        <v>0</v>
      </c>
    </row>
    <row r="21" spans="1:12" ht="27">
      <c r="A21" s="423">
        <v>4</v>
      </c>
      <c r="B21" s="142" t="s">
        <v>475</v>
      </c>
      <c r="C21" s="140" t="s">
        <v>121</v>
      </c>
      <c r="D21" s="137"/>
      <c r="E21" s="144">
        <v>34.16</v>
      </c>
      <c r="F21" s="410"/>
      <c r="G21" s="410"/>
      <c r="H21" s="410"/>
      <c r="I21" s="410"/>
      <c r="J21" s="410"/>
      <c r="K21" s="410"/>
      <c r="L21" s="410"/>
    </row>
    <row r="22" spans="1:12" ht="13.5">
      <c r="A22" s="403"/>
      <c r="B22" s="245" t="s">
        <v>153</v>
      </c>
      <c r="C22" s="92" t="s">
        <v>0</v>
      </c>
      <c r="D22" s="58">
        <v>1</v>
      </c>
      <c r="E22" s="91">
        <f>E21*D22</f>
        <v>34.16</v>
      </c>
      <c r="F22" s="91"/>
      <c r="G22" s="91"/>
      <c r="H22" s="91"/>
      <c r="I22" s="91">
        <f>H22*E22</f>
        <v>0</v>
      </c>
      <c r="J22" s="91"/>
      <c r="K22" s="91"/>
      <c r="L22" s="91">
        <f>K22+I22+G22</f>
        <v>0</v>
      </c>
    </row>
    <row r="23" spans="1:12" ht="27">
      <c r="A23" s="423">
        <v>5</v>
      </c>
      <c r="B23" s="242" t="s">
        <v>490</v>
      </c>
      <c r="C23" s="208" t="s">
        <v>121</v>
      </c>
      <c r="D23" s="289"/>
      <c r="E23" s="209">
        <v>122.32</v>
      </c>
      <c r="F23" s="122"/>
      <c r="G23" s="122"/>
      <c r="H23" s="122"/>
      <c r="I23" s="122"/>
      <c r="J23" s="122"/>
      <c r="K23" s="122"/>
      <c r="L23" s="122"/>
    </row>
    <row r="24" spans="1:12" ht="13.5">
      <c r="A24" s="403"/>
      <c r="B24" s="245" t="s">
        <v>153</v>
      </c>
      <c r="C24" s="92" t="s">
        <v>0</v>
      </c>
      <c r="D24" s="58">
        <v>1</v>
      </c>
      <c r="E24" s="91">
        <f>E23*D24</f>
        <v>122.32</v>
      </c>
      <c r="F24" s="91"/>
      <c r="G24" s="91"/>
      <c r="H24" s="91"/>
      <c r="I24" s="91">
        <f>H24*E24</f>
        <v>0</v>
      </c>
      <c r="J24" s="91"/>
      <c r="K24" s="91"/>
      <c r="L24" s="91">
        <f>K24+I24+G24</f>
        <v>0</v>
      </c>
    </row>
    <row r="25" spans="1:12" ht="13.5">
      <c r="A25" s="403"/>
      <c r="B25" s="240" t="s">
        <v>217</v>
      </c>
      <c r="C25" s="83" t="s">
        <v>176</v>
      </c>
      <c r="D25" s="145"/>
      <c r="E25" s="122">
        <v>2</v>
      </c>
      <c r="F25" s="122"/>
      <c r="G25" s="122"/>
      <c r="H25" s="122"/>
      <c r="I25" s="122"/>
      <c r="J25" s="122"/>
      <c r="K25" s="122">
        <f>J25*E25</f>
        <v>0</v>
      </c>
      <c r="L25" s="122">
        <f>K25</f>
        <v>0</v>
      </c>
    </row>
    <row r="26" spans="1:12" ht="40.5">
      <c r="A26" s="423">
        <v>6</v>
      </c>
      <c r="B26" s="242" t="s">
        <v>491</v>
      </c>
      <c r="C26" s="208" t="s">
        <v>121</v>
      </c>
      <c r="D26" s="289"/>
      <c r="E26" s="209">
        <v>8</v>
      </c>
      <c r="F26" s="122"/>
      <c r="G26" s="122"/>
      <c r="H26" s="122"/>
      <c r="I26" s="122"/>
      <c r="J26" s="122"/>
      <c r="K26" s="122"/>
      <c r="L26" s="122"/>
    </row>
    <row r="27" spans="1:12" ht="13.5">
      <c r="A27" s="403"/>
      <c r="B27" s="245" t="s">
        <v>153</v>
      </c>
      <c r="C27" s="92" t="s">
        <v>0</v>
      </c>
      <c r="D27" s="58">
        <v>1</v>
      </c>
      <c r="E27" s="91">
        <f>E26*D27</f>
        <v>8</v>
      </c>
      <c r="F27" s="91"/>
      <c r="G27" s="91"/>
      <c r="H27" s="91"/>
      <c r="I27" s="91">
        <f>H27*E27</f>
        <v>0</v>
      </c>
      <c r="J27" s="91"/>
      <c r="K27" s="91"/>
      <c r="L27" s="91">
        <f>K27+I27+G27</f>
        <v>0</v>
      </c>
    </row>
    <row r="28" spans="1:12" ht="13.5">
      <c r="A28" s="403"/>
      <c r="B28" s="240" t="s">
        <v>217</v>
      </c>
      <c r="C28" s="83" t="s">
        <v>176</v>
      </c>
      <c r="D28" s="145"/>
      <c r="E28" s="122">
        <v>1</v>
      </c>
      <c r="F28" s="122"/>
      <c r="G28" s="122"/>
      <c r="H28" s="122"/>
      <c r="I28" s="122"/>
      <c r="J28" s="122"/>
      <c r="K28" s="122">
        <f>J28*E28</f>
        <v>0</v>
      </c>
      <c r="L28" s="122">
        <f>K28</f>
        <v>0</v>
      </c>
    </row>
    <row r="29" spans="1:12" ht="40.5">
      <c r="A29" s="423">
        <v>7</v>
      </c>
      <c r="B29" s="142" t="s">
        <v>451</v>
      </c>
      <c r="C29" s="140" t="s">
        <v>137</v>
      </c>
      <c r="D29" s="406"/>
      <c r="E29" s="144">
        <v>22.1</v>
      </c>
      <c r="F29" s="77"/>
      <c r="G29" s="78"/>
      <c r="H29" s="77"/>
      <c r="I29" s="78"/>
      <c r="J29" s="78"/>
      <c r="K29" s="78"/>
      <c r="L29" s="76"/>
    </row>
    <row r="30" spans="1:12" ht="13.5">
      <c r="A30" s="403"/>
      <c r="B30" s="354" t="s">
        <v>206</v>
      </c>
      <c r="C30" s="407" t="s">
        <v>0</v>
      </c>
      <c r="D30" s="355">
        <v>1</v>
      </c>
      <c r="E30" s="355">
        <f>E29*D30</f>
        <v>22.1</v>
      </c>
      <c r="F30" s="355"/>
      <c r="G30" s="357"/>
      <c r="H30" s="355"/>
      <c r="I30" s="357">
        <f>H30*E30</f>
        <v>0</v>
      </c>
      <c r="J30" s="355"/>
      <c r="K30" s="355"/>
      <c r="L30" s="323">
        <f>K30+I30+G30</f>
        <v>0</v>
      </c>
    </row>
    <row r="31" spans="1:12" ht="13.5">
      <c r="A31" s="403"/>
      <c r="B31" s="377" t="s">
        <v>452</v>
      </c>
      <c r="C31" s="239" t="s">
        <v>130</v>
      </c>
      <c r="D31" s="145">
        <v>1.75</v>
      </c>
      <c r="E31" s="409">
        <f>E29*D31</f>
        <v>38.675000000000004</v>
      </c>
      <c r="F31" s="239"/>
      <c r="G31" s="409"/>
      <c r="H31" s="239"/>
      <c r="I31" s="238"/>
      <c r="J31" s="409"/>
      <c r="K31" s="409">
        <f>J31*E31</f>
        <v>0</v>
      </c>
      <c r="L31" s="409">
        <f>K31</f>
        <v>0</v>
      </c>
    </row>
    <row r="32" spans="1:12" ht="59.25" customHeight="1">
      <c r="A32" s="423">
        <v>8</v>
      </c>
      <c r="B32" s="242" t="s">
        <v>476</v>
      </c>
      <c r="C32" s="208" t="s">
        <v>477</v>
      </c>
      <c r="D32" s="289"/>
      <c r="E32" s="209">
        <v>1</v>
      </c>
      <c r="F32" s="122"/>
      <c r="G32" s="122"/>
      <c r="H32" s="122"/>
      <c r="I32" s="122"/>
      <c r="J32" s="122"/>
      <c r="K32" s="122"/>
      <c r="L32" s="122"/>
    </row>
    <row r="33" spans="1:12" ht="13.5">
      <c r="A33" s="403"/>
      <c r="B33" s="354" t="s">
        <v>206</v>
      </c>
      <c r="C33" s="407" t="s">
        <v>0</v>
      </c>
      <c r="D33" s="355">
        <v>1</v>
      </c>
      <c r="E33" s="355">
        <f>E32*D33</f>
        <v>1</v>
      </c>
      <c r="F33" s="355"/>
      <c r="G33" s="357"/>
      <c r="H33" s="355"/>
      <c r="I33" s="357">
        <f>H33*E33</f>
        <v>0</v>
      </c>
      <c r="J33" s="355"/>
      <c r="K33" s="355"/>
      <c r="L33" s="323">
        <f>K33+I33+G33</f>
        <v>0</v>
      </c>
    </row>
    <row r="34" spans="1:12" ht="13.5">
      <c r="A34" s="403"/>
      <c r="B34" s="143" t="s">
        <v>407</v>
      </c>
      <c r="C34" s="410" t="s">
        <v>0</v>
      </c>
      <c r="D34" s="90">
        <v>1</v>
      </c>
      <c r="E34" s="410">
        <f>E32*D34</f>
        <v>1</v>
      </c>
      <c r="F34" s="77"/>
      <c r="G34" s="410"/>
      <c r="H34" s="77"/>
      <c r="I34" s="78"/>
      <c r="J34" s="410"/>
      <c r="K34" s="410">
        <f>J34*E34</f>
        <v>0</v>
      </c>
      <c r="L34" s="410">
        <f>K34</f>
        <v>0</v>
      </c>
    </row>
    <row r="35" spans="1:12" ht="18" customHeight="1">
      <c r="A35" s="318"/>
      <c r="B35" s="563" t="s">
        <v>478</v>
      </c>
      <c r="C35" s="563"/>
      <c r="D35" s="563"/>
      <c r="E35" s="563"/>
      <c r="F35" s="201"/>
      <c r="G35" s="202"/>
      <c r="H35" s="203"/>
      <c r="I35" s="202"/>
      <c r="J35" s="202"/>
      <c r="K35" s="202"/>
      <c r="L35" s="204"/>
    </row>
    <row r="36" spans="1:12" ht="42" customHeight="1">
      <c r="A36" s="120">
        <v>1</v>
      </c>
      <c r="B36" s="142" t="s">
        <v>479</v>
      </c>
      <c r="C36" s="140" t="s">
        <v>137</v>
      </c>
      <c r="D36" s="406"/>
      <c r="E36" s="144">
        <v>61</v>
      </c>
      <c r="F36" s="77"/>
      <c r="G36" s="78"/>
      <c r="H36" s="77"/>
      <c r="I36" s="78"/>
      <c r="J36" s="78"/>
      <c r="K36" s="78"/>
      <c r="L36" s="76"/>
    </row>
    <row r="37" spans="1:12" ht="13.5" customHeight="1">
      <c r="A37" s="169"/>
      <c r="B37" s="354" t="s">
        <v>156</v>
      </c>
      <c r="C37" s="407" t="s">
        <v>140</v>
      </c>
      <c r="D37" s="355">
        <v>0.1</v>
      </c>
      <c r="E37" s="355">
        <f>E36*D37</f>
        <v>6.1000000000000005</v>
      </c>
      <c r="F37" s="355"/>
      <c r="G37" s="357"/>
      <c r="H37" s="355"/>
      <c r="I37" s="357"/>
      <c r="J37" s="355"/>
      <c r="K37" s="355">
        <f>J37*E37</f>
        <v>0</v>
      </c>
      <c r="L37" s="323">
        <f>K37+I37+G37</f>
        <v>0</v>
      </c>
    </row>
    <row r="38" spans="1:12" ht="13.5" customHeight="1">
      <c r="A38" s="169"/>
      <c r="B38" s="143" t="s">
        <v>452</v>
      </c>
      <c r="C38" s="239" t="s">
        <v>130</v>
      </c>
      <c r="D38" s="145">
        <v>1.75</v>
      </c>
      <c r="E38" s="409">
        <f>E36*D38</f>
        <v>106.75</v>
      </c>
      <c r="F38" s="239"/>
      <c r="G38" s="409"/>
      <c r="H38" s="239"/>
      <c r="I38" s="238"/>
      <c r="J38" s="409"/>
      <c r="K38" s="409">
        <f>J38*E38</f>
        <v>0</v>
      </c>
      <c r="L38" s="409">
        <f>K38</f>
        <v>0</v>
      </c>
    </row>
    <row r="39" spans="1:12" ht="27">
      <c r="A39" s="120">
        <v>2</v>
      </c>
      <c r="B39" s="244" t="s">
        <v>295</v>
      </c>
      <c r="C39" s="56" t="s">
        <v>137</v>
      </c>
      <c r="D39" s="58"/>
      <c r="E39" s="57">
        <v>31.4</v>
      </c>
      <c r="F39" s="114"/>
      <c r="G39" s="58"/>
      <c r="H39" s="116"/>
      <c r="I39" s="58"/>
      <c r="J39" s="58"/>
      <c r="K39" s="58"/>
      <c r="L39" s="57"/>
    </row>
    <row r="40" spans="1:12" ht="13.5">
      <c r="A40" s="169"/>
      <c r="B40" s="167" t="s">
        <v>180</v>
      </c>
      <c r="C40" s="114" t="s">
        <v>140</v>
      </c>
      <c r="D40" s="114">
        <v>0.2</v>
      </c>
      <c r="E40" s="84">
        <f>E39*D40</f>
        <v>6.28</v>
      </c>
      <c r="F40" s="190"/>
      <c r="G40" s="84"/>
      <c r="H40" s="191"/>
      <c r="I40" s="84"/>
      <c r="J40" s="58"/>
      <c r="K40" s="84">
        <f>J40*E40</f>
        <v>0</v>
      </c>
      <c r="L40" s="91">
        <f>K40+I40+G40</f>
        <v>0</v>
      </c>
    </row>
    <row r="41" spans="1:12" ht="13.5">
      <c r="A41" s="169"/>
      <c r="B41" s="167" t="s">
        <v>294</v>
      </c>
      <c r="C41" s="114" t="s">
        <v>140</v>
      </c>
      <c r="D41" s="58">
        <v>0.3</v>
      </c>
      <c r="E41" s="148">
        <f>E39*D41</f>
        <v>9.42</v>
      </c>
      <c r="F41" s="194"/>
      <c r="G41" s="91"/>
      <c r="H41" s="195"/>
      <c r="I41" s="148"/>
      <c r="J41" s="148"/>
      <c r="K41" s="91">
        <f>J41*E41</f>
        <v>0</v>
      </c>
      <c r="L41" s="91">
        <f>K41+I41+G41</f>
        <v>0</v>
      </c>
    </row>
    <row r="42" spans="1:12" ht="13.5">
      <c r="A42" s="169"/>
      <c r="B42" s="157" t="s">
        <v>213</v>
      </c>
      <c r="C42" s="114" t="s">
        <v>137</v>
      </c>
      <c r="D42" s="114">
        <v>1.22</v>
      </c>
      <c r="E42" s="148">
        <f>E39*D42</f>
        <v>38.308</v>
      </c>
      <c r="F42" s="194"/>
      <c r="G42" s="91">
        <f>F42*E42</f>
        <v>0</v>
      </c>
      <c r="H42" s="195"/>
      <c r="I42" s="148"/>
      <c r="J42" s="148"/>
      <c r="K42" s="148"/>
      <c r="L42" s="91">
        <f>K42+I42+G42</f>
        <v>0</v>
      </c>
    </row>
    <row r="43" spans="1:12" ht="54">
      <c r="A43" s="120">
        <v>4</v>
      </c>
      <c r="B43" s="302" t="s">
        <v>480</v>
      </c>
      <c r="C43" s="178" t="s">
        <v>137</v>
      </c>
      <c r="D43" s="180"/>
      <c r="E43" s="180">
        <v>31.4</v>
      </c>
      <c r="F43" s="160"/>
      <c r="G43" s="160"/>
      <c r="H43" s="160"/>
      <c r="I43" s="160"/>
      <c r="J43" s="160"/>
      <c r="K43" s="160"/>
      <c r="L43" s="176"/>
    </row>
    <row r="44" spans="1:12" ht="13.5">
      <c r="A44" s="288"/>
      <c r="B44" s="312" t="s">
        <v>153</v>
      </c>
      <c r="C44" s="92" t="s">
        <v>0</v>
      </c>
      <c r="D44" s="58">
        <v>1</v>
      </c>
      <c r="E44" s="91">
        <f>E43*D44</f>
        <v>31.4</v>
      </c>
      <c r="F44" s="119"/>
      <c r="G44" s="91"/>
      <c r="H44" s="91"/>
      <c r="I44" s="91">
        <f>H44*E44</f>
        <v>0</v>
      </c>
      <c r="J44" s="91"/>
      <c r="K44" s="91"/>
      <c r="L44" s="91">
        <f>K44+I44+G44</f>
        <v>0</v>
      </c>
    </row>
    <row r="45" spans="1:12" ht="13.5">
      <c r="A45" s="288"/>
      <c r="B45" s="303" t="s">
        <v>481</v>
      </c>
      <c r="C45" s="111" t="s">
        <v>137</v>
      </c>
      <c r="D45" s="160">
        <v>1.02</v>
      </c>
      <c r="E45" s="160">
        <f>E43*D45</f>
        <v>32.028</v>
      </c>
      <c r="F45" s="58"/>
      <c r="G45" s="160">
        <f>F45*E45</f>
        <v>0</v>
      </c>
      <c r="H45" s="160"/>
      <c r="I45" s="160"/>
      <c r="J45" s="160"/>
      <c r="K45" s="160"/>
      <c r="L45" s="91">
        <f>K45+I45+G45</f>
        <v>0</v>
      </c>
    </row>
    <row r="46" spans="1:12" ht="13.5">
      <c r="A46" s="288"/>
      <c r="B46" s="167" t="s">
        <v>151</v>
      </c>
      <c r="C46" s="114" t="s">
        <v>0</v>
      </c>
      <c r="D46" s="58">
        <v>1</v>
      </c>
      <c r="E46" s="58">
        <f>E43*D46</f>
        <v>31.4</v>
      </c>
      <c r="F46" s="58"/>
      <c r="G46" s="160"/>
      <c r="H46" s="58"/>
      <c r="I46" s="58"/>
      <c r="J46" s="58"/>
      <c r="K46" s="58">
        <f>J46*E46</f>
        <v>0</v>
      </c>
      <c r="L46" s="91">
        <f>K46+I46+G46</f>
        <v>0</v>
      </c>
    </row>
    <row r="47" spans="1:12" ht="13.5">
      <c r="A47" s="288"/>
      <c r="B47" s="168" t="s">
        <v>424</v>
      </c>
      <c r="C47" s="158" t="s">
        <v>130</v>
      </c>
      <c r="D47" s="158" t="s">
        <v>131</v>
      </c>
      <c r="E47" s="156">
        <v>1.51</v>
      </c>
      <c r="F47" s="156"/>
      <c r="G47" s="156">
        <f>F47*E47</f>
        <v>0</v>
      </c>
      <c r="H47" s="156"/>
      <c r="I47" s="156"/>
      <c r="J47" s="156"/>
      <c r="K47" s="156"/>
      <c r="L47" s="58">
        <f>K47+I47+G47</f>
        <v>0</v>
      </c>
    </row>
    <row r="48" spans="1:12" ht="13.5">
      <c r="A48" s="288"/>
      <c r="B48" s="171" t="s">
        <v>123</v>
      </c>
      <c r="C48" s="114" t="s">
        <v>0</v>
      </c>
      <c r="D48" s="58">
        <v>0.9</v>
      </c>
      <c r="E48" s="58">
        <f>E43*D48</f>
        <v>28.259999999999998</v>
      </c>
      <c r="F48" s="58"/>
      <c r="G48" s="58">
        <f>F48*E48</f>
        <v>0</v>
      </c>
      <c r="H48" s="58"/>
      <c r="I48" s="58"/>
      <c r="J48" s="58"/>
      <c r="K48" s="58"/>
      <c r="L48" s="58">
        <f>K48+I48+G48</f>
        <v>0</v>
      </c>
    </row>
    <row r="49" spans="1:12" ht="15.75">
      <c r="A49" s="318"/>
      <c r="B49" s="563" t="s">
        <v>499</v>
      </c>
      <c r="C49" s="563"/>
      <c r="D49" s="563"/>
      <c r="E49" s="563"/>
      <c r="F49" s="201"/>
      <c r="G49" s="202"/>
      <c r="H49" s="203"/>
      <c r="I49" s="202"/>
      <c r="J49" s="202"/>
      <c r="K49" s="202"/>
      <c r="L49" s="204"/>
    </row>
    <row r="50" spans="1:12" ht="27">
      <c r="A50" s="120">
        <v>1</v>
      </c>
      <c r="B50" s="244" t="s">
        <v>500</v>
      </c>
      <c r="C50" s="56" t="s">
        <v>137</v>
      </c>
      <c r="D50" s="58"/>
      <c r="E50" s="57">
        <v>0.66</v>
      </c>
      <c r="F50" s="114"/>
      <c r="G50" s="58"/>
      <c r="H50" s="116"/>
      <c r="I50" s="58"/>
      <c r="J50" s="58"/>
      <c r="K50" s="58"/>
      <c r="L50" s="57"/>
    </row>
    <row r="51" spans="1:12" ht="13.5">
      <c r="A51" s="169"/>
      <c r="B51" s="167" t="s">
        <v>180</v>
      </c>
      <c r="C51" s="114" t="s">
        <v>140</v>
      </c>
      <c r="D51" s="114">
        <v>0.2</v>
      </c>
      <c r="E51" s="84">
        <f>E50*D51</f>
        <v>0.132</v>
      </c>
      <c r="F51" s="190"/>
      <c r="G51" s="84"/>
      <c r="H51" s="191"/>
      <c r="I51" s="84"/>
      <c r="J51" s="58"/>
      <c r="K51" s="84">
        <f>J51*E51</f>
        <v>0</v>
      </c>
      <c r="L51" s="91">
        <f>K51+I51+G51</f>
        <v>0</v>
      </c>
    </row>
    <row r="52" spans="1:12" ht="13.5">
      <c r="A52" s="169"/>
      <c r="B52" s="167" t="s">
        <v>294</v>
      </c>
      <c r="C52" s="114" t="s">
        <v>140</v>
      </c>
      <c r="D52" s="58">
        <v>0.3</v>
      </c>
      <c r="E52" s="148">
        <f>E50*D52</f>
        <v>0.198</v>
      </c>
      <c r="F52" s="194"/>
      <c r="G52" s="91"/>
      <c r="H52" s="195"/>
      <c r="I52" s="148"/>
      <c r="J52" s="148"/>
      <c r="K52" s="91">
        <f>J52*E52</f>
        <v>0</v>
      </c>
      <c r="L52" s="91">
        <f>K52+I52+G52</f>
        <v>0</v>
      </c>
    </row>
    <row r="53" spans="1:12" ht="13.5">
      <c r="A53" s="169"/>
      <c r="B53" s="157" t="s">
        <v>213</v>
      </c>
      <c r="C53" s="114" t="s">
        <v>137</v>
      </c>
      <c r="D53" s="114">
        <v>1.22</v>
      </c>
      <c r="E53" s="148">
        <f>E50*D53</f>
        <v>0.8052</v>
      </c>
      <c r="F53" s="194"/>
      <c r="G53" s="91">
        <f>F53*E53</f>
        <v>0</v>
      </c>
      <c r="H53" s="195"/>
      <c r="I53" s="148"/>
      <c r="J53" s="148"/>
      <c r="K53" s="148"/>
      <c r="L53" s="91">
        <f>K53+I53+G53</f>
        <v>0</v>
      </c>
    </row>
    <row r="54" spans="1:12" ht="40.5">
      <c r="A54" s="120">
        <v>2</v>
      </c>
      <c r="B54" s="302" t="s">
        <v>501</v>
      </c>
      <c r="C54" s="178" t="s">
        <v>137</v>
      </c>
      <c r="D54" s="180"/>
      <c r="E54" s="180">
        <v>0.66</v>
      </c>
      <c r="F54" s="160"/>
      <c r="G54" s="160"/>
      <c r="H54" s="160"/>
      <c r="I54" s="160"/>
      <c r="J54" s="160"/>
      <c r="K54" s="160"/>
      <c r="L54" s="176"/>
    </row>
    <row r="55" spans="1:12" ht="13.5">
      <c r="A55" s="288"/>
      <c r="B55" s="312" t="s">
        <v>153</v>
      </c>
      <c r="C55" s="92" t="s">
        <v>0</v>
      </c>
      <c r="D55" s="58">
        <v>1</v>
      </c>
      <c r="E55" s="91">
        <f>E54*D55</f>
        <v>0.66</v>
      </c>
      <c r="F55" s="119"/>
      <c r="G55" s="91"/>
      <c r="H55" s="91"/>
      <c r="I55" s="91">
        <f>H55*E55</f>
        <v>0</v>
      </c>
      <c r="J55" s="91"/>
      <c r="K55" s="91"/>
      <c r="L55" s="91">
        <f>K55+I55+G55</f>
        <v>0</v>
      </c>
    </row>
    <row r="56" spans="1:12" ht="13.5">
      <c r="A56" s="288"/>
      <c r="B56" s="303" t="s">
        <v>481</v>
      </c>
      <c r="C56" s="111" t="s">
        <v>137</v>
      </c>
      <c r="D56" s="160">
        <v>1.02</v>
      </c>
      <c r="E56" s="160">
        <f>E54*D56</f>
        <v>0.6732</v>
      </c>
      <c r="F56" s="58"/>
      <c r="G56" s="160">
        <f>F56*E56</f>
        <v>0</v>
      </c>
      <c r="H56" s="160"/>
      <c r="I56" s="160"/>
      <c r="J56" s="160"/>
      <c r="K56" s="160"/>
      <c r="L56" s="91">
        <f>K56+I56+G56</f>
        <v>0</v>
      </c>
    </row>
    <row r="57" spans="1:12" ht="13.5">
      <c r="A57" s="288"/>
      <c r="B57" s="167" t="s">
        <v>151</v>
      </c>
      <c r="C57" s="114" t="s">
        <v>0</v>
      </c>
      <c r="D57" s="58">
        <v>1</v>
      </c>
      <c r="E57" s="58">
        <f>E54*D57</f>
        <v>0.66</v>
      </c>
      <c r="F57" s="58"/>
      <c r="G57" s="160"/>
      <c r="H57" s="58"/>
      <c r="I57" s="58"/>
      <c r="J57" s="58"/>
      <c r="K57" s="58">
        <f>J57*E57</f>
        <v>0</v>
      </c>
      <c r="L57" s="91">
        <f>K57+I57+G57</f>
        <v>0</v>
      </c>
    </row>
    <row r="58" spans="1:12" ht="13.5">
      <c r="A58" s="288"/>
      <c r="B58" s="168" t="s">
        <v>424</v>
      </c>
      <c r="C58" s="158" t="s">
        <v>130</v>
      </c>
      <c r="D58" s="158" t="s">
        <v>131</v>
      </c>
      <c r="E58" s="156">
        <v>0.063</v>
      </c>
      <c r="F58" s="156"/>
      <c r="G58" s="156">
        <f>F58*E58</f>
        <v>0</v>
      </c>
      <c r="H58" s="156"/>
      <c r="I58" s="156"/>
      <c r="J58" s="156"/>
      <c r="K58" s="156"/>
      <c r="L58" s="58">
        <f>K58+I58+G58</f>
        <v>0</v>
      </c>
    </row>
    <row r="59" spans="1:12" ht="13.5">
      <c r="A59" s="288"/>
      <c r="B59" s="171" t="s">
        <v>123</v>
      </c>
      <c r="C59" s="114" t="s">
        <v>0</v>
      </c>
      <c r="D59" s="58">
        <v>0.9</v>
      </c>
      <c r="E59" s="58">
        <f>E54*D59</f>
        <v>0.5940000000000001</v>
      </c>
      <c r="F59" s="58"/>
      <c r="G59" s="58">
        <f>F59*E59</f>
        <v>0</v>
      </c>
      <c r="H59" s="58"/>
      <c r="I59" s="58"/>
      <c r="J59" s="58"/>
      <c r="K59" s="58"/>
      <c r="L59" s="58">
        <f>K59+I59+G59</f>
        <v>0</v>
      </c>
    </row>
    <row r="60" spans="1:12" ht="15.75">
      <c r="A60" s="139"/>
      <c r="B60" s="564" t="s">
        <v>361</v>
      </c>
      <c r="C60" s="564"/>
      <c r="D60" s="564"/>
      <c r="E60" s="564"/>
      <c r="F60" s="79"/>
      <c r="G60" s="80"/>
      <c r="H60" s="81"/>
      <c r="I60" s="80"/>
      <c r="J60" s="80"/>
      <c r="K60" s="80"/>
      <c r="L60" s="82"/>
    </row>
    <row r="61" spans="1:12" ht="27">
      <c r="A61" s="298" t="s">
        <v>8</v>
      </c>
      <c r="B61" s="425" t="s">
        <v>358</v>
      </c>
      <c r="C61" s="426" t="s">
        <v>137</v>
      </c>
      <c r="D61" s="427"/>
      <c r="E61" s="427">
        <v>1.8</v>
      </c>
      <c r="F61" s="125"/>
      <c r="G61" s="428"/>
      <c r="H61" s="428"/>
      <c r="I61" s="428"/>
      <c r="J61" s="428"/>
      <c r="K61" s="428"/>
      <c r="L61" s="428"/>
    </row>
    <row r="62" spans="1:12" ht="13.5">
      <c r="A62" s="363"/>
      <c r="B62" s="294" t="s">
        <v>206</v>
      </c>
      <c r="C62" s="92" t="s">
        <v>0</v>
      </c>
      <c r="D62" s="158">
        <v>1</v>
      </c>
      <c r="E62" s="156">
        <f>E61*D62</f>
        <v>1.8</v>
      </c>
      <c r="F62" s="156"/>
      <c r="G62" s="156"/>
      <c r="H62" s="156"/>
      <c r="I62" s="156">
        <f>H62*E62</f>
        <v>0</v>
      </c>
      <c r="J62" s="156"/>
      <c r="K62" s="156"/>
      <c r="L62" s="58">
        <f aca="true" t="shared" si="0" ref="L62:L77">K62+I62+G62</f>
        <v>0</v>
      </c>
    </row>
    <row r="63" spans="1:12" ht="13.5">
      <c r="A63" s="363"/>
      <c r="B63" s="170" t="s">
        <v>148</v>
      </c>
      <c r="C63" s="114" t="s">
        <v>137</v>
      </c>
      <c r="D63" s="112">
        <v>1.02</v>
      </c>
      <c r="E63" s="58">
        <f>E61*D63</f>
        <v>1.836</v>
      </c>
      <c r="F63" s="58"/>
      <c r="G63" s="58">
        <f>F63*E63</f>
        <v>0</v>
      </c>
      <c r="H63" s="58"/>
      <c r="I63" s="58"/>
      <c r="J63" s="58"/>
      <c r="K63" s="58"/>
      <c r="L63" s="58">
        <f t="shared" si="0"/>
        <v>0</v>
      </c>
    </row>
    <row r="64" spans="1:12" ht="13.5">
      <c r="A64" s="363"/>
      <c r="B64" s="167" t="s">
        <v>146</v>
      </c>
      <c r="C64" s="158" t="s">
        <v>121</v>
      </c>
      <c r="D64" s="112">
        <v>2.64</v>
      </c>
      <c r="E64" s="156">
        <f>E61*D64</f>
        <v>4.752000000000001</v>
      </c>
      <c r="F64" s="156"/>
      <c r="G64" s="58">
        <f>F64*E64</f>
        <v>0</v>
      </c>
      <c r="H64" s="156"/>
      <c r="I64" s="156"/>
      <c r="J64" s="156"/>
      <c r="K64" s="156"/>
      <c r="L64" s="58">
        <f t="shared" si="0"/>
        <v>0</v>
      </c>
    </row>
    <row r="65" spans="1:12" ht="13.5">
      <c r="A65" s="363"/>
      <c r="B65" s="167" t="s">
        <v>147</v>
      </c>
      <c r="C65" s="158" t="s">
        <v>137</v>
      </c>
      <c r="D65" s="112">
        <v>0.08</v>
      </c>
      <c r="E65" s="156">
        <f>E61*D65</f>
        <v>0.14400000000000002</v>
      </c>
      <c r="F65" s="156"/>
      <c r="G65" s="58">
        <f>F65*E65</f>
        <v>0</v>
      </c>
      <c r="H65" s="156"/>
      <c r="I65" s="156"/>
      <c r="J65" s="156"/>
      <c r="K65" s="156"/>
      <c r="L65" s="58">
        <f t="shared" si="0"/>
        <v>0</v>
      </c>
    </row>
    <row r="66" spans="1:12" ht="13.5">
      <c r="A66" s="363"/>
      <c r="B66" s="168" t="s">
        <v>424</v>
      </c>
      <c r="C66" s="158" t="s">
        <v>130</v>
      </c>
      <c r="D66" s="158" t="s">
        <v>131</v>
      </c>
      <c r="E66" s="156">
        <v>0.1</v>
      </c>
      <c r="F66" s="156"/>
      <c r="G66" s="156">
        <f>F66*E66</f>
        <v>0</v>
      </c>
      <c r="H66" s="156"/>
      <c r="I66" s="156"/>
      <c r="J66" s="156"/>
      <c r="K66" s="156"/>
      <c r="L66" s="156">
        <f t="shared" si="0"/>
        <v>0</v>
      </c>
    </row>
    <row r="67" spans="1:12" ht="13.5">
      <c r="A67" s="363"/>
      <c r="B67" s="171" t="s">
        <v>123</v>
      </c>
      <c r="C67" s="121" t="s">
        <v>0</v>
      </c>
      <c r="D67" s="176">
        <v>0.93</v>
      </c>
      <c r="E67" s="176">
        <f>E61*D67</f>
        <v>1.6740000000000002</v>
      </c>
      <c r="F67" s="176"/>
      <c r="G67" s="176">
        <f>F67*E67</f>
        <v>0</v>
      </c>
      <c r="H67" s="58"/>
      <c r="I67" s="58"/>
      <c r="J67" s="58"/>
      <c r="K67" s="58"/>
      <c r="L67" s="58">
        <f t="shared" si="0"/>
        <v>0</v>
      </c>
    </row>
    <row r="68" spans="1:12" ht="40.5">
      <c r="A68" s="297" t="s">
        <v>139</v>
      </c>
      <c r="B68" s="302" t="s">
        <v>362</v>
      </c>
      <c r="C68" s="178" t="s">
        <v>124</v>
      </c>
      <c r="D68" s="180"/>
      <c r="E68" s="180">
        <v>16</v>
      </c>
      <c r="F68" s="178"/>
      <c r="G68" s="180"/>
      <c r="H68" s="176"/>
      <c r="I68" s="176"/>
      <c r="J68" s="176"/>
      <c r="K68" s="176"/>
      <c r="L68" s="58"/>
    </row>
    <row r="69" spans="1:12" ht="13.5">
      <c r="A69" s="363"/>
      <c r="B69" s="294" t="s">
        <v>206</v>
      </c>
      <c r="C69" s="92" t="s">
        <v>0</v>
      </c>
      <c r="D69" s="158">
        <v>1</v>
      </c>
      <c r="E69" s="156">
        <f>E68*D69</f>
        <v>16</v>
      </c>
      <c r="F69" s="156"/>
      <c r="G69" s="156"/>
      <c r="H69" s="156"/>
      <c r="I69" s="156">
        <f>H69*E69</f>
        <v>0</v>
      </c>
      <c r="J69" s="156"/>
      <c r="K69" s="156"/>
      <c r="L69" s="58">
        <f t="shared" si="0"/>
        <v>0</v>
      </c>
    </row>
    <row r="70" spans="1:12" ht="13.5">
      <c r="A70" s="363"/>
      <c r="B70" s="170" t="s">
        <v>359</v>
      </c>
      <c r="C70" s="114" t="s">
        <v>121</v>
      </c>
      <c r="D70" s="112">
        <v>0.3</v>
      </c>
      <c r="E70" s="58">
        <f>E68*D70</f>
        <v>4.8</v>
      </c>
      <c r="F70" s="58"/>
      <c r="G70" s="58">
        <f>F70*E70</f>
        <v>0</v>
      </c>
      <c r="H70" s="58"/>
      <c r="I70" s="58"/>
      <c r="J70" s="58"/>
      <c r="K70" s="58"/>
      <c r="L70" s="58">
        <f t="shared" si="0"/>
        <v>0</v>
      </c>
    </row>
    <row r="71" spans="1:12" ht="13.5">
      <c r="A71" s="363"/>
      <c r="B71" s="167" t="s">
        <v>360</v>
      </c>
      <c r="C71" s="158" t="s">
        <v>124</v>
      </c>
      <c r="D71" s="112">
        <v>1.05</v>
      </c>
      <c r="E71" s="156">
        <f>E68*D71</f>
        <v>16.8</v>
      </c>
      <c r="F71" s="156"/>
      <c r="G71" s="58">
        <f>F71*E71</f>
        <v>0</v>
      </c>
      <c r="H71" s="156"/>
      <c r="I71" s="156"/>
      <c r="J71" s="156"/>
      <c r="K71" s="156"/>
      <c r="L71" s="58">
        <f t="shared" si="0"/>
        <v>0</v>
      </c>
    </row>
    <row r="72" spans="1:12" ht="13.5">
      <c r="A72" s="363"/>
      <c r="B72" s="171" t="s">
        <v>123</v>
      </c>
      <c r="C72" s="121" t="s">
        <v>0</v>
      </c>
      <c r="D72" s="176">
        <v>25</v>
      </c>
      <c r="E72" s="176">
        <f>E67*D72</f>
        <v>41.85</v>
      </c>
      <c r="F72" s="176"/>
      <c r="G72" s="176">
        <f>F72*E72</f>
        <v>0</v>
      </c>
      <c r="H72" s="58"/>
      <c r="I72" s="58"/>
      <c r="J72" s="58"/>
      <c r="K72" s="58"/>
      <c r="L72" s="58">
        <f t="shared" si="0"/>
        <v>0</v>
      </c>
    </row>
    <row r="73" spans="1:12" ht="27">
      <c r="A73" s="297" t="s">
        <v>128</v>
      </c>
      <c r="B73" s="302" t="s">
        <v>363</v>
      </c>
      <c r="C73" s="178" t="s">
        <v>121</v>
      </c>
      <c r="D73" s="180"/>
      <c r="E73" s="180">
        <v>7</v>
      </c>
      <c r="F73" s="121"/>
      <c r="G73" s="176"/>
      <c r="H73" s="176"/>
      <c r="I73" s="176"/>
      <c r="J73" s="176"/>
      <c r="K73" s="176"/>
      <c r="L73" s="58"/>
    </row>
    <row r="74" spans="1:12" ht="13.5">
      <c r="A74" s="363"/>
      <c r="B74" s="294" t="s">
        <v>206</v>
      </c>
      <c r="C74" s="92" t="s">
        <v>0</v>
      </c>
      <c r="D74" s="158">
        <v>1</v>
      </c>
      <c r="E74" s="156">
        <f>E73*D74</f>
        <v>7</v>
      </c>
      <c r="F74" s="156"/>
      <c r="G74" s="156"/>
      <c r="H74" s="156"/>
      <c r="I74" s="156">
        <f>H74*E74</f>
        <v>0</v>
      </c>
      <c r="J74" s="156"/>
      <c r="K74" s="156"/>
      <c r="L74" s="58">
        <f t="shared" si="0"/>
        <v>0</v>
      </c>
    </row>
    <row r="75" spans="1:12" ht="13.5">
      <c r="A75" s="363"/>
      <c r="B75" s="170" t="s">
        <v>290</v>
      </c>
      <c r="C75" s="114" t="s">
        <v>121</v>
      </c>
      <c r="D75" s="112">
        <v>10</v>
      </c>
      <c r="E75" s="58">
        <f>E73*D75</f>
        <v>70</v>
      </c>
      <c r="F75" s="58"/>
      <c r="G75" s="58">
        <f>F75*E75</f>
        <v>0</v>
      </c>
      <c r="H75" s="58"/>
      <c r="I75" s="58"/>
      <c r="J75" s="58"/>
      <c r="K75" s="58"/>
      <c r="L75" s="58">
        <f t="shared" si="0"/>
        <v>0</v>
      </c>
    </row>
    <row r="76" spans="1:12" ht="27">
      <c r="A76" s="363"/>
      <c r="B76" s="167" t="s">
        <v>325</v>
      </c>
      <c r="C76" s="114" t="s">
        <v>121</v>
      </c>
      <c r="D76" s="112">
        <v>1.05</v>
      </c>
      <c r="E76" s="58">
        <f>E73*D76</f>
        <v>7.3500000000000005</v>
      </c>
      <c r="F76" s="58"/>
      <c r="G76" s="58">
        <f>F76*E76</f>
        <v>0</v>
      </c>
      <c r="H76" s="58"/>
      <c r="I76" s="58"/>
      <c r="J76" s="58"/>
      <c r="K76" s="58"/>
      <c r="L76" s="58">
        <f t="shared" si="0"/>
        <v>0</v>
      </c>
    </row>
    <row r="77" spans="1:12" ht="13.5">
      <c r="A77" s="363"/>
      <c r="B77" s="171" t="s">
        <v>123</v>
      </c>
      <c r="C77" s="121" t="s">
        <v>0</v>
      </c>
      <c r="D77" s="176">
        <v>0.2</v>
      </c>
      <c r="E77" s="176">
        <f>E69*D77</f>
        <v>3.2</v>
      </c>
      <c r="F77" s="176"/>
      <c r="G77" s="176">
        <f>F77*E77</f>
        <v>0</v>
      </c>
      <c r="H77" s="176"/>
      <c r="I77" s="176"/>
      <c r="J77" s="176"/>
      <c r="K77" s="176"/>
      <c r="L77" s="176">
        <f t="shared" si="0"/>
        <v>0</v>
      </c>
    </row>
    <row r="78" spans="1:12" ht="15.75">
      <c r="A78" s="139"/>
      <c r="B78" s="564" t="s">
        <v>492</v>
      </c>
      <c r="C78" s="564"/>
      <c r="D78" s="564"/>
      <c r="E78" s="564"/>
      <c r="F78" s="79"/>
      <c r="G78" s="80"/>
      <c r="H78" s="81"/>
      <c r="I78" s="80"/>
      <c r="J78" s="80"/>
      <c r="K78" s="80"/>
      <c r="L78" s="82"/>
    </row>
    <row r="79" spans="1:12" ht="27">
      <c r="A79" s="120">
        <v>1</v>
      </c>
      <c r="B79" s="172" t="s">
        <v>496</v>
      </c>
      <c r="C79" s="56" t="s">
        <v>137</v>
      </c>
      <c r="D79" s="114"/>
      <c r="E79" s="57">
        <v>1.4</v>
      </c>
      <c r="F79" s="58"/>
      <c r="G79" s="58"/>
      <c r="H79" s="58"/>
      <c r="I79" s="58"/>
      <c r="J79" s="58"/>
      <c r="K79" s="58"/>
      <c r="L79" s="57"/>
    </row>
    <row r="80" spans="1:12" ht="13.5">
      <c r="A80" s="169"/>
      <c r="B80" s="168" t="s">
        <v>153</v>
      </c>
      <c r="C80" s="114" t="s">
        <v>0</v>
      </c>
      <c r="D80" s="58">
        <v>1</v>
      </c>
      <c r="E80" s="58">
        <f>E79*D80</f>
        <v>1.4</v>
      </c>
      <c r="F80" s="58"/>
      <c r="G80" s="58"/>
      <c r="H80" s="58"/>
      <c r="I80" s="58">
        <f>H80*E80</f>
        <v>0</v>
      </c>
      <c r="J80" s="58"/>
      <c r="K80" s="58"/>
      <c r="L80" s="58">
        <f>I80+G80</f>
        <v>0</v>
      </c>
    </row>
    <row r="81" spans="1:12" ht="13.5">
      <c r="A81" s="169"/>
      <c r="B81" s="167" t="s">
        <v>148</v>
      </c>
      <c r="C81" s="114" t="s">
        <v>137</v>
      </c>
      <c r="D81" s="58">
        <v>1.02</v>
      </c>
      <c r="E81" s="58">
        <f>E79*D81</f>
        <v>1.428</v>
      </c>
      <c r="F81" s="58"/>
      <c r="G81" s="58">
        <f>F81*E81</f>
        <v>0</v>
      </c>
      <c r="H81" s="58"/>
      <c r="I81" s="58"/>
      <c r="J81" s="58"/>
      <c r="K81" s="58"/>
      <c r="L81" s="58">
        <f>K81+I81+G81</f>
        <v>0</v>
      </c>
    </row>
    <row r="82" spans="1:12" ht="13.5">
      <c r="A82" s="169"/>
      <c r="B82" s="167" t="s">
        <v>146</v>
      </c>
      <c r="C82" s="158" t="s">
        <v>121</v>
      </c>
      <c r="D82" s="112">
        <v>2.64</v>
      </c>
      <c r="E82" s="156">
        <f>E79*D82</f>
        <v>3.6959999999999997</v>
      </c>
      <c r="F82" s="156"/>
      <c r="G82" s="58">
        <f>F82*E82</f>
        <v>0</v>
      </c>
      <c r="H82" s="156"/>
      <c r="I82" s="156"/>
      <c r="J82" s="156"/>
      <c r="K82" s="156"/>
      <c r="L82" s="156">
        <f>K82+I82+G82</f>
        <v>0</v>
      </c>
    </row>
    <row r="83" spans="1:12" ht="13.5">
      <c r="A83" s="169"/>
      <c r="B83" s="167" t="s">
        <v>147</v>
      </c>
      <c r="C83" s="158" t="s">
        <v>137</v>
      </c>
      <c r="D83" s="112">
        <v>0.08</v>
      </c>
      <c r="E83" s="156">
        <f>E79*D83</f>
        <v>0.11199999999999999</v>
      </c>
      <c r="F83" s="156"/>
      <c r="G83" s="58">
        <f>F83*E83</f>
        <v>0</v>
      </c>
      <c r="H83" s="156"/>
      <c r="I83" s="156"/>
      <c r="J83" s="156"/>
      <c r="K83" s="156"/>
      <c r="L83" s="156">
        <f>K83+I83+G83</f>
        <v>0</v>
      </c>
    </row>
    <row r="84" spans="1:12" ht="13.5">
      <c r="A84" s="169"/>
      <c r="B84" s="168" t="s">
        <v>195</v>
      </c>
      <c r="C84" s="158" t="s">
        <v>130</v>
      </c>
      <c r="D84" s="158"/>
      <c r="E84" s="156">
        <v>0.065</v>
      </c>
      <c r="F84" s="156"/>
      <c r="G84" s="156">
        <f>F84*E84</f>
        <v>0</v>
      </c>
      <c r="H84" s="156"/>
      <c r="I84" s="156"/>
      <c r="J84" s="156"/>
      <c r="K84" s="156"/>
      <c r="L84" s="156">
        <f>K84+I84+G84</f>
        <v>0</v>
      </c>
    </row>
    <row r="85" spans="1:12" ht="13.5">
      <c r="A85" s="296"/>
      <c r="B85" s="167" t="s">
        <v>123</v>
      </c>
      <c r="C85" s="114" t="s">
        <v>0</v>
      </c>
      <c r="D85" s="58">
        <v>0.9</v>
      </c>
      <c r="E85" s="58">
        <f>E79*D85</f>
        <v>1.26</v>
      </c>
      <c r="F85" s="58"/>
      <c r="G85" s="58">
        <f>F85*E85</f>
        <v>0</v>
      </c>
      <c r="H85" s="58"/>
      <c r="I85" s="58"/>
      <c r="J85" s="58"/>
      <c r="K85" s="58"/>
      <c r="L85" s="58">
        <f>K85+I85+G85</f>
        <v>0</v>
      </c>
    </row>
    <row r="86" spans="1:12" ht="27">
      <c r="A86" s="121">
        <v>2</v>
      </c>
      <c r="B86" s="93" t="s">
        <v>222</v>
      </c>
      <c r="C86" s="56" t="s">
        <v>121</v>
      </c>
      <c r="D86" s="57"/>
      <c r="E86" s="57">
        <v>19.2</v>
      </c>
      <c r="F86" s="58"/>
      <c r="G86" s="156"/>
      <c r="H86" s="156"/>
      <c r="I86" s="156"/>
      <c r="J86" s="156"/>
      <c r="K86" s="156"/>
      <c r="L86" s="156"/>
    </row>
    <row r="87" spans="1:12" ht="13.5">
      <c r="A87" s="182"/>
      <c r="B87" s="152" t="s">
        <v>153</v>
      </c>
      <c r="C87" s="114" t="s">
        <v>0</v>
      </c>
      <c r="D87" s="58">
        <v>1</v>
      </c>
      <c r="E87" s="58">
        <f>E86*D87</f>
        <v>19.2</v>
      </c>
      <c r="F87" s="58"/>
      <c r="G87" s="58"/>
      <c r="H87" s="58"/>
      <c r="I87" s="58">
        <f>H87*E87</f>
        <v>0</v>
      </c>
      <c r="J87" s="58"/>
      <c r="K87" s="58"/>
      <c r="L87" s="58">
        <f>K87+I87+G87</f>
        <v>0</v>
      </c>
    </row>
    <row r="88" spans="1:12" ht="13.5">
      <c r="A88" s="182"/>
      <c r="B88" s="174" t="s">
        <v>165</v>
      </c>
      <c r="C88" s="158" t="s">
        <v>137</v>
      </c>
      <c r="D88" s="156">
        <v>0.0306</v>
      </c>
      <c r="E88" s="156">
        <f>E86*D88</f>
        <v>0.5875199999999999</v>
      </c>
      <c r="F88" s="156"/>
      <c r="G88" s="156">
        <f>F88*E88</f>
        <v>0</v>
      </c>
      <c r="H88" s="156"/>
      <c r="I88" s="156"/>
      <c r="J88" s="156"/>
      <c r="K88" s="156"/>
      <c r="L88" s="58">
        <f>K88+I88+G88</f>
        <v>0</v>
      </c>
    </row>
    <row r="89" spans="1:12" ht="13.5">
      <c r="A89" s="182"/>
      <c r="B89" s="175" t="s">
        <v>230</v>
      </c>
      <c r="C89" s="111" t="s">
        <v>121</v>
      </c>
      <c r="D89" s="160">
        <v>1</v>
      </c>
      <c r="E89" s="160">
        <f>E86*D89</f>
        <v>19.2</v>
      </c>
      <c r="F89" s="160"/>
      <c r="G89" s="156">
        <f>F89*E89</f>
        <v>0</v>
      </c>
      <c r="H89" s="160"/>
      <c r="I89" s="160"/>
      <c r="J89" s="160"/>
      <c r="K89" s="160"/>
      <c r="L89" s="58">
        <f>K89+I89+G89</f>
        <v>0</v>
      </c>
    </row>
    <row r="90" spans="1:12" ht="27">
      <c r="A90" s="121">
        <v>3</v>
      </c>
      <c r="B90" s="293" t="s">
        <v>493</v>
      </c>
      <c r="C90" s="123" t="s">
        <v>121</v>
      </c>
      <c r="D90" s="108"/>
      <c r="E90" s="57">
        <v>19.2</v>
      </c>
      <c r="F90" s="156"/>
      <c r="G90" s="156"/>
      <c r="H90" s="156"/>
      <c r="I90" s="156"/>
      <c r="J90" s="156"/>
      <c r="K90" s="156"/>
      <c r="L90" s="156"/>
    </row>
    <row r="91" spans="1:12" ht="13.5">
      <c r="A91" s="182"/>
      <c r="B91" s="152" t="s">
        <v>153</v>
      </c>
      <c r="C91" s="92" t="s">
        <v>0</v>
      </c>
      <c r="D91" s="156">
        <v>1</v>
      </c>
      <c r="E91" s="156">
        <f>E90*D91</f>
        <v>19.2</v>
      </c>
      <c r="F91" s="156"/>
      <c r="G91" s="156"/>
      <c r="H91" s="156"/>
      <c r="I91" s="156">
        <f>H91*E91</f>
        <v>0</v>
      </c>
      <c r="J91" s="156"/>
      <c r="K91" s="156"/>
      <c r="L91" s="156">
        <f>K91+I91+G91</f>
        <v>0</v>
      </c>
    </row>
    <row r="92" spans="1:12" ht="13.5">
      <c r="A92" s="182"/>
      <c r="B92" s="294" t="s">
        <v>168</v>
      </c>
      <c r="C92" s="92" t="s">
        <v>204</v>
      </c>
      <c r="D92" s="114">
        <v>0.1</v>
      </c>
      <c r="E92" s="156">
        <f>E90*D92</f>
        <v>1.92</v>
      </c>
      <c r="F92" s="156"/>
      <c r="G92" s="156">
        <f>F92*E92</f>
        <v>0</v>
      </c>
      <c r="H92" s="156"/>
      <c r="I92" s="156"/>
      <c r="J92" s="156"/>
      <c r="K92" s="156"/>
      <c r="L92" s="156">
        <f>G92</f>
        <v>0</v>
      </c>
    </row>
    <row r="93" spans="1:12" ht="13.5">
      <c r="A93" s="182"/>
      <c r="B93" s="354" t="s">
        <v>495</v>
      </c>
      <c r="C93" s="133" t="s">
        <v>166</v>
      </c>
      <c r="D93" s="121">
        <v>2.4</v>
      </c>
      <c r="E93" s="160">
        <f>E90*D93</f>
        <v>46.08</v>
      </c>
      <c r="F93" s="160"/>
      <c r="G93" s="160">
        <f>F93*E93</f>
        <v>0</v>
      </c>
      <c r="H93" s="160"/>
      <c r="I93" s="160"/>
      <c r="J93" s="160"/>
      <c r="K93" s="160"/>
      <c r="L93" s="160">
        <f>G93</f>
        <v>0</v>
      </c>
    </row>
    <row r="94" spans="1:12" ht="13.5">
      <c r="A94" s="182"/>
      <c r="B94" s="241" t="s">
        <v>494</v>
      </c>
      <c r="C94" s="133" t="s">
        <v>204</v>
      </c>
      <c r="D94" s="134">
        <v>0.55</v>
      </c>
      <c r="E94" s="176">
        <f>E90*D94</f>
        <v>10.56</v>
      </c>
      <c r="F94" s="176"/>
      <c r="G94" s="176">
        <f>F94*E94</f>
        <v>0</v>
      </c>
      <c r="H94" s="176"/>
      <c r="I94" s="176"/>
      <c r="J94" s="176"/>
      <c r="K94" s="176"/>
      <c r="L94" s="176">
        <f>G94</f>
        <v>0</v>
      </c>
    </row>
    <row r="95" spans="1:12" ht="13.5">
      <c r="A95" s="436">
        <v>4</v>
      </c>
      <c r="B95" s="293" t="s">
        <v>497</v>
      </c>
      <c r="C95" s="123" t="s">
        <v>137</v>
      </c>
      <c r="D95" s="108"/>
      <c r="E95" s="57">
        <v>5.6</v>
      </c>
      <c r="F95" s="58"/>
      <c r="G95" s="58"/>
      <c r="H95" s="58"/>
      <c r="I95" s="58"/>
      <c r="J95" s="58"/>
      <c r="K95" s="58"/>
      <c r="L95" s="58"/>
    </row>
    <row r="96" spans="1:12" ht="13.5">
      <c r="A96" s="288"/>
      <c r="B96" s="316" t="s">
        <v>153</v>
      </c>
      <c r="C96" s="133" t="s">
        <v>0</v>
      </c>
      <c r="D96" s="160">
        <v>1</v>
      </c>
      <c r="E96" s="160">
        <f>E95*D96</f>
        <v>5.6</v>
      </c>
      <c r="F96" s="160"/>
      <c r="G96" s="156"/>
      <c r="H96" s="156"/>
      <c r="I96" s="156">
        <f>H96*E96</f>
        <v>0</v>
      </c>
      <c r="J96" s="156"/>
      <c r="K96" s="156"/>
      <c r="L96" s="156">
        <f>K96+I96+G96</f>
        <v>0</v>
      </c>
    </row>
    <row r="97" spans="1:12" ht="27">
      <c r="A97" s="120">
        <v>5</v>
      </c>
      <c r="B97" s="293" t="s">
        <v>498</v>
      </c>
      <c r="C97" s="123" t="s">
        <v>137</v>
      </c>
      <c r="D97" s="108"/>
      <c r="E97" s="57">
        <v>7.2</v>
      </c>
      <c r="F97" s="58"/>
      <c r="G97" s="58"/>
      <c r="H97" s="58"/>
      <c r="I97" s="58"/>
      <c r="J97" s="58"/>
      <c r="K97" s="58"/>
      <c r="L97" s="58"/>
    </row>
    <row r="98" spans="1:12" ht="13.5">
      <c r="A98" s="288"/>
      <c r="B98" s="354" t="s">
        <v>206</v>
      </c>
      <c r="C98" s="407" t="s">
        <v>0</v>
      </c>
      <c r="D98" s="355">
        <v>1</v>
      </c>
      <c r="E98" s="355">
        <f>E97*D98</f>
        <v>7.2</v>
      </c>
      <c r="F98" s="355"/>
      <c r="G98" s="357"/>
      <c r="H98" s="355"/>
      <c r="I98" s="357">
        <f>H98*E98</f>
        <v>0</v>
      </c>
      <c r="J98" s="355"/>
      <c r="K98" s="355"/>
      <c r="L98" s="323">
        <f>K98+I98+G98</f>
        <v>0</v>
      </c>
    </row>
    <row r="99" spans="1:12" ht="13.5">
      <c r="A99" s="288"/>
      <c r="B99" s="377" t="s">
        <v>452</v>
      </c>
      <c r="C99" s="239" t="s">
        <v>130</v>
      </c>
      <c r="D99" s="145">
        <v>1.75</v>
      </c>
      <c r="E99" s="409">
        <f>E97*D99</f>
        <v>12.6</v>
      </c>
      <c r="F99" s="239"/>
      <c r="G99" s="409"/>
      <c r="H99" s="239"/>
      <c r="I99" s="238"/>
      <c r="J99" s="409"/>
      <c r="K99" s="409">
        <f>J99*E99</f>
        <v>0</v>
      </c>
      <c r="L99" s="409">
        <f>K99</f>
        <v>0</v>
      </c>
    </row>
    <row r="100" spans="1:12" ht="15.75">
      <c r="A100" s="139"/>
      <c r="B100" s="564" t="s">
        <v>286</v>
      </c>
      <c r="C100" s="564"/>
      <c r="D100" s="564"/>
      <c r="E100" s="564"/>
      <c r="F100" s="79"/>
      <c r="G100" s="80"/>
      <c r="H100" s="81"/>
      <c r="I100" s="80"/>
      <c r="J100" s="80"/>
      <c r="K100" s="80"/>
      <c r="L100" s="82"/>
    </row>
    <row r="101" spans="1:12" ht="13.5">
      <c r="A101" s="196">
        <v>1</v>
      </c>
      <c r="B101" s="429" t="s">
        <v>287</v>
      </c>
      <c r="C101" s="155" t="s">
        <v>137</v>
      </c>
      <c r="D101" s="365"/>
      <c r="E101" s="199">
        <v>4.21</v>
      </c>
      <c r="F101" s="195"/>
      <c r="G101" s="148"/>
      <c r="H101" s="148"/>
      <c r="I101" s="148"/>
      <c r="J101" s="148"/>
      <c r="K101" s="148"/>
      <c r="L101" s="148"/>
    </row>
    <row r="102" spans="1:12" ht="13.5">
      <c r="A102" s="196"/>
      <c r="B102" s="245" t="s">
        <v>154</v>
      </c>
      <c r="C102" s="133" t="s">
        <v>0</v>
      </c>
      <c r="D102" s="176">
        <v>1</v>
      </c>
      <c r="E102" s="200">
        <f>E101*D102</f>
        <v>4.21</v>
      </c>
      <c r="F102" s="195"/>
      <c r="G102" s="148"/>
      <c r="H102" s="148"/>
      <c r="I102" s="148">
        <f>H102*E102</f>
        <v>0</v>
      </c>
      <c r="J102" s="148"/>
      <c r="K102" s="148"/>
      <c r="L102" s="148">
        <f>K102+I102+G102</f>
        <v>0</v>
      </c>
    </row>
    <row r="103" spans="1:12" ht="13.5">
      <c r="A103" s="198">
        <v>2</v>
      </c>
      <c r="B103" s="244" t="s">
        <v>288</v>
      </c>
      <c r="C103" s="56" t="s">
        <v>124</v>
      </c>
      <c r="D103" s="57"/>
      <c r="E103" s="95">
        <v>10</v>
      </c>
      <c r="F103" s="195"/>
      <c r="G103" s="148"/>
      <c r="H103" s="148"/>
      <c r="I103" s="148"/>
      <c r="J103" s="148"/>
      <c r="K103" s="148"/>
      <c r="L103" s="148"/>
    </row>
    <row r="104" spans="1:12" ht="13.5">
      <c r="A104" s="196"/>
      <c r="B104" s="312" t="s">
        <v>153</v>
      </c>
      <c r="C104" s="92" t="s">
        <v>0</v>
      </c>
      <c r="D104" s="58">
        <v>1</v>
      </c>
      <c r="E104" s="91">
        <f>E103*D104</f>
        <v>10</v>
      </c>
      <c r="F104" s="119"/>
      <c r="G104" s="91"/>
      <c r="H104" s="91"/>
      <c r="I104" s="91">
        <f>H104*E104</f>
        <v>0</v>
      </c>
      <c r="J104" s="91"/>
      <c r="K104" s="91"/>
      <c r="L104" s="91">
        <f>K104+I104+G104</f>
        <v>0</v>
      </c>
    </row>
    <row r="105" spans="1:12" ht="13.5">
      <c r="A105" s="196"/>
      <c r="B105" s="303" t="s">
        <v>482</v>
      </c>
      <c r="C105" s="111" t="s">
        <v>137</v>
      </c>
      <c r="D105" s="160">
        <v>0.26</v>
      </c>
      <c r="E105" s="160">
        <f>E103*D105</f>
        <v>2.6</v>
      </c>
      <c r="F105" s="58"/>
      <c r="G105" s="160">
        <f>F105*E105</f>
        <v>0</v>
      </c>
      <c r="H105" s="160"/>
      <c r="I105" s="160"/>
      <c r="J105" s="160"/>
      <c r="K105" s="160"/>
      <c r="L105" s="176">
        <f>G105</f>
        <v>0</v>
      </c>
    </row>
    <row r="106" spans="1:12" ht="13.5">
      <c r="A106" s="196"/>
      <c r="B106" s="168" t="s">
        <v>424</v>
      </c>
      <c r="C106" s="158" t="s">
        <v>130</v>
      </c>
      <c r="D106" s="158"/>
      <c r="E106" s="156">
        <v>0.31</v>
      </c>
      <c r="F106" s="156"/>
      <c r="G106" s="156">
        <f>F106*E106</f>
        <v>0</v>
      </c>
      <c r="H106" s="156"/>
      <c r="I106" s="156"/>
      <c r="J106" s="156"/>
      <c r="K106" s="156"/>
      <c r="L106" s="156">
        <f>K106+I106+G106</f>
        <v>0</v>
      </c>
    </row>
    <row r="107" spans="1:12" ht="13.5">
      <c r="A107" s="196"/>
      <c r="B107" s="167" t="s">
        <v>420</v>
      </c>
      <c r="C107" s="111" t="s">
        <v>124</v>
      </c>
      <c r="D107" s="156">
        <v>2</v>
      </c>
      <c r="E107" s="156">
        <f>E103*D107</f>
        <v>20</v>
      </c>
      <c r="F107" s="156"/>
      <c r="G107" s="156">
        <f>F107*E107</f>
        <v>0</v>
      </c>
      <c r="H107" s="156"/>
      <c r="I107" s="156"/>
      <c r="J107" s="156"/>
      <c r="K107" s="156"/>
      <c r="L107" s="58">
        <f>K107+I107+G107</f>
        <v>0</v>
      </c>
    </row>
    <row r="108" spans="1:12" ht="13.5">
      <c r="A108" s="196"/>
      <c r="B108" s="171" t="s">
        <v>123</v>
      </c>
      <c r="C108" s="121" t="s">
        <v>0</v>
      </c>
      <c r="D108" s="58">
        <v>2.5</v>
      </c>
      <c r="E108" s="91">
        <f>E101*D108</f>
        <v>10.525</v>
      </c>
      <c r="F108" s="91"/>
      <c r="G108" s="91">
        <f>F108*E108</f>
        <v>0</v>
      </c>
      <c r="H108" s="91"/>
      <c r="I108" s="91"/>
      <c r="J108" s="91"/>
      <c r="K108" s="91"/>
      <c r="L108" s="91">
        <f>K108+I108+G108</f>
        <v>0</v>
      </c>
    </row>
    <row r="109" spans="1:12" ht="13.5">
      <c r="A109" s="259"/>
      <c r="B109" s="86" t="s">
        <v>383</v>
      </c>
      <c r="C109" s="215" t="s">
        <v>124</v>
      </c>
      <c r="D109" s="190"/>
      <c r="E109" s="213">
        <v>6</v>
      </c>
      <c r="F109" s="213"/>
      <c r="G109" s="214">
        <f>F109*E109</f>
        <v>0</v>
      </c>
      <c r="H109" s="213"/>
      <c r="I109" s="213"/>
      <c r="J109" s="214"/>
      <c r="K109" s="214"/>
      <c r="L109" s="214">
        <f>K109+I109+G109</f>
        <v>0</v>
      </c>
    </row>
    <row r="110" spans="1:12" ht="40.5">
      <c r="A110" s="129">
        <v>3</v>
      </c>
      <c r="B110" s="244" t="s">
        <v>289</v>
      </c>
      <c r="C110" s="56" t="s">
        <v>124</v>
      </c>
      <c r="D110" s="57"/>
      <c r="E110" s="124">
        <v>10</v>
      </c>
      <c r="F110" s="119"/>
      <c r="G110" s="91"/>
      <c r="H110" s="91"/>
      <c r="I110" s="91"/>
      <c r="J110" s="91"/>
      <c r="K110" s="91"/>
      <c r="L110" s="91"/>
    </row>
    <row r="111" spans="1:12" ht="13.5">
      <c r="A111" s="196"/>
      <c r="B111" s="312" t="s">
        <v>153</v>
      </c>
      <c r="C111" s="92" t="s">
        <v>0</v>
      </c>
      <c r="D111" s="58">
        <v>1</v>
      </c>
      <c r="E111" s="91">
        <f>E110*D111</f>
        <v>10</v>
      </c>
      <c r="F111" s="119"/>
      <c r="G111" s="91"/>
      <c r="H111" s="91"/>
      <c r="I111" s="91">
        <f>H111*E111</f>
        <v>0</v>
      </c>
      <c r="J111" s="91"/>
      <c r="K111" s="91"/>
      <c r="L111" s="91">
        <f>K111+I111+G111</f>
        <v>0</v>
      </c>
    </row>
    <row r="112" spans="1:12" ht="13.5">
      <c r="A112" s="196"/>
      <c r="B112" s="167" t="s">
        <v>483</v>
      </c>
      <c r="C112" s="114" t="s">
        <v>124</v>
      </c>
      <c r="D112" s="58">
        <v>2</v>
      </c>
      <c r="E112" s="148">
        <f>E110*D112</f>
        <v>20</v>
      </c>
      <c r="F112" s="195"/>
      <c r="G112" s="148">
        <f>F112*E112</f>
        <v>0</v>
      </c>
      <c r="H112" s="148"/>
      <c r="I112" s="148"/>
      <c r="J112" s="148"/>
      <c r="K112" s="148"/>
      <c r="L112" s="148">
        <f>G112</f>
        <v>0</v>
      </c>
    </row>
    <row r="113" spans="1:12" ht="13.5">
      <c r="A113" s="196"/>
      <c r="B113" s="167" t="s">
        <v>484</v>
      </c>
      <c r="C113" s="114" t="s">
        <v>124</v>
      </c>
      <c r="D113" s="58">
        <v>2.7</v>
      </c>
      <c r="E113" s="148">
        <f>E110*D113</f>
        <v>27</v>
      </c>
      <c r="F113" s="195"/>
      <c r="G113" s="148">
        <f>F113*E113</f>
        <v>0</v>
      </c>
      <c r="H113" s="148"/>
      <c r="I113" s="148"/>
      <c r="J113" s="148"/>
      <c r="K113" s="148"/>
      <c r="L113" s="148">
        <f>G113</f>
        <v>0</v>
      </c>
    </row>
    <row r="114" spans="1:12" ht="13.5">
      <c r="A114" s="196"/>
      <c r="B114" s="171" t="s">
        <v>123</v>
      </c>
      <c r="C114" s="121" t="s">
        <v>0</v>
      </c>
      <c r="D114" s="176">
        <v>2.5</v>
      </c>
      <c r="E114" s="200">
        <f>E110*D114</f>
        <v>25</v>
      </c>
      <c r="F114" s="430"/>
      <c r="G114" s="200">
        <f>F114*E114</f>
        <v>0</v>
      </c>
      <c r="H114" s="200"/>
      <c r="I114" s="200"/>
      <c r="J114" s="200"/>
      <c r="K114" s="200"/>
      <c r="L114" s="200">
        <f>G114</f>
        <v>0</v>
      </c>
    </row>
    <row r="115" spans="1:12" ht="15.75">
      <c r="A115" s="325"/>
      <c r="B115" s="326" t="s">
        <v>337</v>
      </c>
      <c r="C115" s="327"/>
      <c r="D115" s="328"/>
      <c r="E115" s="329"/>
      <c r="F115" s="329"/>
      <c r="G115" s="330"/>
      <c r="H115" s="329"/>
      <c r="I115" s="330"/>
      <c r="J115" s="329"/>
      <c r="K115" s="329"/>
      <c r="L115" s="331"/>
    </row>
    <row r="116" spans="1:12" ht="13.5">
      <c r="A116" s="332">
        <v>1</v>
      </c>
      <c r="B116" s="333" t="s">
        <v>216</v>
      </c>
      <c r="C116" s="334" t="s">
        <v>137</v>
      </c>
      <c r="D116" s="335"/>
      <c r="E116" s="336">
        <v>6</v>
      </c>
      <c r="F116" s="337"/>
      <c r="G116" s="338"/>
      <c r="H116" s="337"/>
      <c r="I116" s="338"/>
      <c r="J116" s="337"/>
      <c r="K116" s="337"/>
      <c r="L116" s="338"/>
    </row>
    <row r="117" spans="1:12" ht="13.5">
      <c r="A117" s="339"/>
      <c r="B117" s="340" t="s">
        <v>206</v>
      </c>
      <c r="C117" s="341" t="s">
        <v>0</v>
      </c>
      <c r="D117" s="322">
        <v>1</v>
      </c>
      <c r="E117" s="322">
        <f>E116*D117</f>
        <v>6</v>
      </c>
      <c r="F117" s="322"/>
      <c r="G117" s="323"/>
      <c r="H117" s="322"/>
      <c r="I117" s="323">
        <f>H117*E117</f>
        <v>0</v>
      </c>
      <c r="J117" s="322"/>
      <c r="K117" s="322"/>
      <c r="L117" s="323">
        <f>K117+I117+G117</f>
        <v>0</v>
      </c>
    </row>
    <row r="118" spans="1:12" ht="13.5">
      <c r="A118" s="332">
        <v>2</v>
      </c>
      <c r="B118" s="333" t="s">
        <v>338</v>
      </c>
      <c r="C118" s="342" t="s">
        <v>121</v>
      </c>
      <c r="D118" s="344"/>
      <c r="E118" s="344">
        <v>4</v>
      </c>
      <c r="F118" s="345"/>
      <c r="G118" s="323"/>
      <c r="H118" s="345"/>
      <c r="I118" s="323"/>
      <c r="J118" s="345"/>
      <c r="K118" s="345"/>
      <c r="L118" s="323"/>
    </row>
    <row r="119" spans="1:12" ht="13.5">
      <c r="A119" s="339"/>
      <c r="B119" s="340" t="s">
        <v>206</v>
      </c>
      <c r="C119" s="341" t="s">
        <v>0</v>
      </c>
      <c r="D119" s="322">
        <v>1</v>
      </c>
      <c r="E119" s="322">
        <f>E118*D119</f>
        <v>4</v>
      </c>
      <c r="F119" s="322"/>
      <c r="G119" s="323"/>
      <c r="H119" s="322"/>
      <c r="I119" s="323">
        <f>H119*E119</f>
        <v>0</v>
      </c>
      <c r="J119" s="322"/>
      <c r="K119" s="322"/>
      <c r="L119" s="323">
        <f>K119+I119+G119</f>
        <v>0</v>
      </c>
    </row>
    <row r="120" spans="1:12" ht="13.5">
      <c r="A120" s="339"/>
      <c r="B120" s="346" t="s">
        <v>339</v>
      </c>
      <c r="C120" s="347" t="s">
        <v>137</v>
      </c>
      <c r="D120" s="348">
        <v>0.18</v>
      </c>
      <c r="E120" s="349">
        <f>E118*D120</f>
        <v>0.72</v>
      </c>
      <c r="F120" s="345"/>
      <c r="G120" s="323">
        <f>F120*E120</f>
        <v>0</v>
      </c>
      <c r="H120" s="345"/>
      <c r="I120" s="323"/>
      <c r="J120" s="345"/>
      <c r="K120" s="345"/>
      <c r="L120" s="323">
        <f>G120</f>
        <v>0</v>
      </c>
    </row>
    <row r="121" spans="1:12" ht="27">
      <c r="A121" s="350">
        <v>3</v>
      </c>
      <c r="B121" s="351" t="s">
        <v>340</v>
      </c>
      <c r="C121" s="342" t="s">
        <v>137</v>
      </c>
      <c r="D121" s="343"/>
      <c r="E121" s="344">
        <v>1.6</v>
      </c>
      <c r="F121" s="345"/>
      <c r="G121" s="323"/>
      <c r="H121" s="345"/>
      <c r="I121" s="323"/>
      <c r="J121" s="345"/>
      <c r="K121" s="345"/>
      <c r="L121" s="323"/>
    </row>
    <row r="122" spans="1:12" ht="13.5">
      <c r="A122" s="339"/>
      <c r="B122" s="352" t="s">
        <v>206</v>
      </c>
      <c r="C122" s="114" t="s">
        <v>0</v>
      </c>
      <c r="D122" s="58">
        <v>1</v>
      </c>
      <c r="E122" s="58">
        <f>E121*D122</f>
        <v>1.6</v>
      </c>
      <c r="F122" s="58"/>
      <c r="G122" s="58"/>
      <c r="H122" s="58"/>
      <c r="I122" s="58">
        <f>H122*E122</f>
        <v>0</v>
      </c>
      <c r="J122" s="58"/>
      <c r="K122" s="58"/>
      <c r="L122" s="58">
        <f>I122+G122</f>
        <v>0</v>
      </c>
    </row>
    <row r="123" spans="1:12" ht="13.5">
      <c r="A123" s="339"/>
      <c r="B123" s="167" t="s">
        <v>148</v>
      </c>
      <c r="C123" s="114" t="s">
        <v>137</v>
      </c>
      <c r="D123" s="58">
        <v>1.02</v>
      </c>
      <c r="E123" s="58">
        <f>E121*D123</f>
        <v>1.6320000000000001</v>
      </c>
      <c r="F123" s="58"/>
      <c r="G123" s="58">
        <f>F123*E123</f>
        <v>0</v>
      </c>
      <c r="H123" s="58"/>
      <c r="I123" s="58"/>
      <c r="J123" s="58"/>
      <c r="K123" s="58"/>
      <c r="L123" s="58">
        <f>K123+I123+G123</f>
        <v>0</v>
      </c>
    </row>
    <row r="124" spans="1:12" ht="13.5">
      <c r="A124" s="339"/>
      <c r="B124" s="167" t="s">
        <v>146</v>
      </c>
      <c r="C124" s="158" t="s">
        <v>121</v>
      </c>
      <c r="D124" s="112">
        <v>2.64</v>
      </c>
      <c r="E124" s="156">
        <f>E121*D124</f>
        <v>4.224</v>
      </c>
      <c r="F124" s="156"/>
      <c r="G124" s="58">
        <f>F124*E124</f>
        <v>0</v>
      </c>
      <c r="H124" s="156"/>
      <c r="I124" s="156"/>
      <c r="J124" s="156"/>
      <c r="K124" s="156"/>
      <c r="L124" s="156">
        <f>K124+I124+G124</f>
        <v>0</v>
      </c>
    </row>
    <row r="125" spans="1:12" ht="13.5">
      <c r="A125" s="339"/>
      <c r="B125" s="167" t="s">
        <v>147</v>
      </c>
      <c r="C125" s="158" t="s">
        <v>137</v>
      </c>
      <c r="D125" s="112">
        <v>0.08</v>
      </c>
      <c r="E125" s="156">
        <f>E121*D125</f>
        <v>0.128</v>
      </c>
      <c r="F125" s="156"/>
      <c r="G125" s="58">
        <f>F125*E125</f>
        <v>0</v>
      </c>
      <c r="H125" s="156"/>
      <c r="I125" s="156"/>
      <c r="J125" s="156"/>
      <c r="K125" s="156"/>
      <c r="L125" s="156">
        <f>K125+I125+G125</f>
        <v>0</v>
      </c>
    </row>
    <row r="126" spans="1:12" ht="13.5">
      <c r="A126" s="339"/>
      <c r="B126" s="168" t="s">
        <v>341</v>
      </c>
      <c r="C126" s="158" t="s">
        <v>130</v>
      </c>
      <c r="D126" s="158" t="s">
        <v>131</v>
      </c>
      <c r="E126" s="156">
        <v>0.08</v>
      </c>
      <c r="F126" s="156"/>
      <c r="G126" s="156">
        <f>F126*E126</f>
        <v>0</v>
      </c>
      <c r="H126" s="156"/>
      <c r="I126" s="156"/>
      <c r="J126" s="156"/>
      <c r="K126" s="156"/>
      <c r="L126" s="156">
        <f>K126+I126+G126</f>
        <v>0</v>
      </c>
    </row>
    <row r="127" spans="1:12" ht="13.5">
      <c r="A127" s="339"/>
      <c r="B127" s="171" t="s">
        <v>123</v>
      </c>
      <c r="C127" s="121" t="s">
        <v>0</v>
      </c>
      <c r="D127" s="176">
        <v>1.61</v>
      </c>
      <c r="E127" s="176">
        <f>E121*D127</f>
        <v>2.5760000000000005</v>
      </c>
      <c r="F127" s="58"/>
      <c r="G127" s="58">
        <f>F127*E127</f>
        <v>0</v>
      </c>
      <c r="H127" s="58"/>
      <c r="I127" s="58"/>
      <c r="J127" s="58"/>
      <c r="K127" s="58"/>
      <c r="L127" s="58">
        <f>K127+I127+G127</f>
        <v>0</v>
      </c>
    </row>
    <row r="128" spans="1:12" ht="27">
      <c r="A128" s="350">
        <v>4</v>
      </c>
      <c r="B128" s="353" t="s">
        <v>342</v>
      </c>
      <c r="C128" s="56" t="s">
        <v>343</v>
      </c>
      <c r="D128" s="57"/>
      <c r="E128" s="57">
        <v>1</v>
      </c>
      <c r="F128" s="58"/>
      <c r="G128" s="58"/>
      <c r="H128" s="58"/>
      <c r="I128" s="58"/>
      <c r="J128" s="58"/>
      <c r="K128" s="58"/>
      <c r="L128" s="58"/>
    </row>
    <row r="129" spans="1:12" ht="13.5">
      <c r="A129" s="339"/>
      <c r="B129" s="294" t="s">
        <v>206</v>
      </c>
      <c r="C129" s="321" t="s">
        <v>0</v>
      </c>
      <c r="D129" s="322">
        <v>1</v>
      </c>
      <c r="E129" s="322">
        <f>E128*D129</f>
        <v>1</v>
      </c>
      <c r="F129" s="322"/>
      <c r="G129" s="323"/>
      <c r="H129" s="322"/>
      <c r="I129" s="323">
        <f>H129*E129</f>
        <v>0</v>
      </c>
      <c r="J129" s="322"/>
      <c r="K129" s="322"/>
      <c r="L129" s="323">
        <f>K129+I129+G129</f>
        <v>0</v>
      </c>
    </row>
    <row r="130" spans="1:12" ht="13.5">
      <c r="A130" s="339"/>
      <c r="B130" s="354" t="s">
        <v>344</v>
      </c>
      <c r="C130" s="350" t="s">
        <v>343</v>
      </c>
      <c r="D130" s="355">
        <v>1</v>
      </c>
      <c r="E130" s="355">
        <f>E128*D130</f>
        <v>1</v>
      </c>
      <c r="F130" s="322"/>
      <c r="G130" s="323">
        <f>F130*E130</f>
        <v>0</v>
      </c>
      <c r="H130" s="322"/>
      <c r="I130" s="323"/>
      <c r="J130" s="322"/>
      <c r="K130" s="322"/>
      <c r="L130" s="323">
        <f>K130+I130+G130</f>
        <v>0</v>
      </c>
    </row>
    <row r="131" spans="1:12" ht="27">
      <c r="A131" s="350">
        <v>5</v>
      </c>
      <c r="B131" s="353" t="s">
        <v>345</v>
      </c>
      <c r="C131" s="56" t="s">
        <v>343</v>
      </c>
      <c r="D131" s="57"/>
      <c r="E131" s="57">
        <v>1</v>
      </c>
      <c r="F131" s="58"/>
      <c r="G131" s="58"/>
      <c r="H131" s="58"/>
      <c r="I131" s="58"/>
      <c r="J131" s="58"/>
      <c r="K131" s="58"/>
      <c r="L131" s="58"/>
    </row>
    <row r="132" spans="1:12" ht="13.5">
      <c r="A132" s="339"/>
      <c r="B132" s="294" t="s">
        <v>206</v>
      </c>
      <c r="C132" s="321" t="s">
        <v>0</v>
      </c>
      <c r="D132" s="322">
        <v>1</v>
      </c>
      <c r="E132" s="322">
        <f>E131*D132</f>
        <v>1</v>
      </c>
      <c r="F132" s="322"/>
      <c r="G132" s="323"/>
      <c r="H132" s="322"/>
      <c r="I132" s="323">
        <f>H132*E132</f>
        <v>0</v>
      </c>
      <c r="J132" s="322"/>
      <c r="K132" s="322"/>
      <c r="L132" s="323">
        <f>K132+I132+G132</f>
        <v>0</v>
      </c>
    </row>
    <row r="133" spans="1:12" ht="13.5">
      <c r="A133" s="339"/>
      <c r="B133" s="354" t="s">
        <v>346</v>
      </c>
      <c r="C133" s="350" t="s">
        <v>343</v>
      </c>
      <c r="D133" s="355">
        <v>1</v>
      </c>
      <c r="E133" s="355">
        <f>E131*D133</f>
        <v>1</v>
      </c>
      <c r="F133" s="322"/>
      <c r="G133" s="323">
        <f>F133*E133</f>
        <v>0</v>
      </c>
      <c r="H133" s="322"/>
      <c r="I133" s="323"/>
      <c r="J133" s="322"/>
      <c r="K133" s="322"/>
      <c r="L133" s="323">
        <f>K133+I133+G133</f>
        <v>0</v>
      </c>
    </row>
    <row r="134" spans="1:12" ht="13.5">
      <c r="A134" s="332">
        <v>6</v>
      </c>
      <c r="B134" s="353" t="s">
        <v>347</v>
      </c>
      <c r="C134" s="56" t="s">
        <v>343</v>
      </c>
      <c r="D134" s="57"/>
      <c r="E134" s="57">
        <v>8</v>
      </c>
      <c r="F134" s="58"/>
      <c r="G134" s="58"/>
      <c r="H134" s="58"/>
      <c r="I134" s="58"/>
      <c r="J134" s="58"/>
      <c r="K134" s="58"/>
      <c r="L134" s="58"/>
    </row>
    <row r="135" spans="1:12" ht="13.5">
      <c r="A135" s="339"/>
      <c r="B135" s="294" t="s">
        <v>206</v>
      </c>
      <c r="C135" s="321" t="s">
        <v>0</v>
      </c>
      <c r="D135" s="322">
        <v>1</v>
      </c>
      <c r="E135" s="322">
        <f>E134*D135</f>
        <v>8</v>
      </c>
      <c r="F135" s="322"/>
      <c r="G135" s="323"/>
      <c r="H135" s="322"/>
      <c r="I135" s="323">
        <f>H135*E135</f>
        <v>0</v>
      </c>
      <c r="J135" s="322"/>
      <c r="K135" s="322"/>
      <c r="L135" s="323">
        <f>K135+I135+G135</f>
        <v>0</v>
      </c>
    </row>
    <row r="136" spans="1:12" ht="13.5">
      <c r="A136" s="339"/>
      <c r="B136" s="354" t="s">
        <v>348</v>
      </c>
      <c r="C136" s="350" t="s">
        <v>343</v>
      </c>
      <c r="D136" s="355">
        <v>1</v>
      </c>
      <c r="E136" s="355">
        <f>E134*D136</f>
        <v>8</v>
      </c>
      <c r="F136" s="322"/>
      <c r="G136" s="323">
        <f>F136*E136</f>
        <v>0</v>
      </c>
      <c r="H136" s="322"/>
      <c r="I136" s="323"/>
      <c r="J136" s="322"/>
      <c r="K136" s="322"/>
      <c r="L136" s="323">
        <f>K136+I136+G136</f>
        <v>0</v>
      </c>
    </row>
    <row r="137" spans="1:12" ht="13.5">
      <c r="A137" s="339"/>
      <c r="B137" s="356" t="s">
        <v>349</v>
      </c>
      <c r="C137" s="350" t="s">
        <v>143</v>
      </c>
      <c r="D137" s="355"/>
      <c r="E137" s="355">
        <v>2</v>
      </c>
      <c r="F137" s="349"/>
      <c r="G137" s="357">
        <f>F137*E137</f>
        <v>0</v>
      </c>
      <c r="H137" s="355"/>
      <c r="I137" s="357"/>
      <c r="J137" s="355"/>
      <c r="K137" s="355"/>
      <c r="L137" s="357">
        <f>K137+I137+G137</f>
        <v>0</v>
      </c>
    </row>
    <row r="138" spans="1:12" ht="13.5">
      <c r="A138" s="332">
        <v>7</v>
      </c>
      <c r="B138" s="358" t="s">
        <v>350</v>
      </c>
      <c r="C138" s="359" t="s">
        <v>210</v>
      </c>
      <c r="D138" s="360"/>
      <c r="E138" s="360">
        <v>1</v>
      </c>
      <c r="F138" s="345"/>
      <c r="G138" s="323"/>
      <c r="H138" s="322"/>
      <c r="I138" s="323"/>
      <c r="J138" s="322"/>
      <c r="K138" s="322"/>
      <c r="L138" s="323"/>
    </row>
    <row r="139" spans="1:12" ht="13.5">
      <c r="A139" s="339"/>
      <c r="B139" s="294" t="s">
        <v>206</v>
      </c>
      <c r="C139" s="321" t="s">
        <v>0</v>
      </c>
      <c r="D139" s="322">
        <v>1</v>
      </c>
      <c r="E139" s="322">
        <f>E138*D139</f>
        <v>1</v>
      </c>
      <c r="F139" s="322"/>
      <c r="G139" s="323"/>
      <c r="H139" s="322"/>
      <c r="I139" s="323">
        <f>H139*E139</f>
        <v>0</v>
      </c>
      <c r="J139" s="322"/>
      <c r="K139" s="322"/>
      <c r="L139" s="323">
        <f>K139+I139+G139</f>
        <v>0</v>
      </c>
    </row>
    <row r="140" spans="1:12" ht="13.5">
      <c r="A140" s="339"/>
      <c r="B140" s="361" t="s">
        <v>351</v>
      </c>
      <c r="C140" s="350" t="s">
        <v>143</v>
      </c>
      <c r="D140" s="350"/>
      <c r="E140" s="355">
        <v>1</v>
      </c>
      <c r="F140" s="345"/>
      <c r="G140" s="323">
        <f>F140*E140</f>
        <v>0</v>
      </c>
      <c r="H140" s="322"/>
      <c r="I140" s="323"/>
      <c r="J140" s="322"/>
      <c r="K140" s="322"/>
      <c r="L140" s="323">
        <f>G140</f>
        <v>0</v>
      </c>
    </row>
    <row r="141" spans="1:12" ht="13.5">
      <c r="A141" s="339"/>
      <c r="B141" s="361" t="s">
        <v>352</v>
      </c>
      <c r="C141" s="350" t="s">
        <v>143</v>
      </c>
      <c r="D141" s="350"/>
      <c r="E141" s="355">
        <v>1</v>
      </c>
      <c r="F141" s="345"/>
      <c r="G141" s="323">
        <f>F141*E141</f>
        <v>0</v>
      </c>
      <c r="H141" s="322"/>
      <c r="I141" s="323"/>
      <c r="J141" s="322"/>
      <c r="K141" s="322"/>
      <c r="L141" s="323">
        <f>G141</f>
        <v>0</v>
      </c>
    </row>
    <row r="142" spans="1:12" ht="13.5">
      <c r="A142" s="339"/>
      <c r="B142" s="361" t="s">
        <v>353</v>
      </c>
      <c r="C142" s="350" t="s">
        <v>143</v>
      </c>
      <c r="D142" s="350"/>
      <c r="E142" s="355">
        <v>2</v>
      </c>
      <c r="F142" s="345"/>
      <c r="G142" s="323">
        <f>F142*E142</f>
        <v>0</v>
      </c>
      <c r="H142" s="322"/>
      <c r="I142" s="323"/>
      <c r="J142" s="322"/>
      <c r="K142" s="322"/>
      <c r="L142" s="323">
        <f>G142</f>
        <v>0</v>
      </c>
    </row>
    <row r="143" spans="1:12" ht="13.5">
      <c r="A143" s="339"/>
      <c r="B143" s="361" t="s">
        <v>354</v>
      </c>
      <c r="C143" s="350" t="s">
        <v>143</v>
      </c>
      <c r="D143" s="350"/>
      <c r="E143" s="355">
        <v>1</v>
      </c>
      <c r="F143" s="345"/>
      <c r="G143" s="323">
        <f>F143*E143</f>
        <v>0</v>
      </c>
      <c r="H143" s="322"/>
      <c r="I143" s="323"/>
      <c r="J143" s="322"/>
      <c r="K143" s="322"/>
      <c r="L143" s="323">
        <f>G143</f>
        <v>0</v>
      </c>
    </row>
    <row r="144" spans="1:12" ht="13.5">
      <c r="A144" s="339"/>
      <c r="B144" s="361" t="s">
        <v>355</v>
      </c>
      <c r="C144" s="350" t="s">
        <v>143</v>
      </c>
      <c r="D144" s="350"/>
      <c r="E144" s="355">
        <v>1</v>
      </c>
      <c r="F144" s="345"/>
      <c r="G144" s="323">
        <f>F144*E144</f>
        <v>0</v>
      </c>
      <c r="H144" s="322"/>
      <c r="I144" s="323"/>
      <c r="J144" s="322"/>
      <c r="K144" s="322"/>
      <c r="L144" s="323">
        <f>G144</f>
        <v>0</v>
      </c>
    </row>
    <row r="145" spans="1:12" ht="13.5">
      <c r="A145" s="332">
        <v>8</v>
      </c>
      <c r="B145" s="353" t="s">
        <v>356</v>
      </c>
      <c r="C145" s="56" t="s">
        <v>121</v>
      </c>
      <c r="D145" s="57"/>
      <c r="E145" s="57">
        <v>1.36</v>
      </c>
      <c r="F145" s="58"/>
      <c r="G145" s="58"/>
      <c r="H145" s="58"/>
      <c r="I145" s="58"/>
      <c r="J145" s="58"/>
      <c r="K145" s="58"/>
      <c r="L145" s="58"/>
    </row>
    <row r="146" spans="1:12" ht="13.5">
      <c r="A146" s="339"/>
      <c r="B146" s="294" t="s">
        <v>206</v>
      </c>
      <c r="C146" s="321" t="s">
        <v>0</v>
      </c>
      <c r="D146" s="322">
        <v>1</v>
      </c>
      <c r="E146" s="322">
        <f>E145*D146</f>
        <v>1.36</v>
      </c>
      <c r="F146" s="322"/>
      <c r="G146" s="323"/>
      <c r="H146" s="322"/>
      <c r="I146" s="323">
        <f>H146*E146</f>
        <v>0</v>
      </c>
      <c r="J146" s="322"/>
      <c r="K146" s="322"/>
      <c r="L146" s="323">
        <f>K146+I146+G146</f>
        <v>0</v>
      </c>
    </row>
    <row r="147" spans="1:12" ht="13.5">
      <c r="A147" s="339"/>
      <c r="B147" s="234" t="s">
        <v>419</v>
      </c>
      <c r="C147" s="114" t="s">
        <v>121</v>
      </c>
      <c r="D147" s="58">
        <v>1</v>
      </c>
      <c r="E147" s="58">
        <f>E145*D147</f>
        <v>1.36</v>
      </c>
      <c r="F147" s="122"/>
      <c r="G147" s="58">
        <f>F147*E147</f>
        <v>0</v>
      </c>
      <c r="H147" s="58"/>
      <c r="I147" s="58"/>
      <c r="J147" s="58"/>
      <c r="K147" s="58"/>
      <c r="L147" s="58">
        <f>G147</f>
        <v>0</v>
      </c>
    </row>
    <row r="148" spans="1:12" ht="13.5">
      <c r="A148" s="339"/>
      <c r="B148" s="362" t="s">
        <v>357</v>
      </c>
      <c r="C148" s="121" t="s">
        <v>0</v>
      </c>
      <c r="D148" s="176"/>
      <c r="E148" s="176">
        <v>1</v>
      </c>
      <c r="F148" s="58"/>
      <c r="G148" s="58">
        <f>F148*E148</f>
        <v>0</v>
      </c>
      <c r="H148" s="58"/>
      <c r="I148" s="58"/>
      <c r="J148" s="58"/>
      <c r="K148" s="58"/>
      <c r="L148" s="58">
        <f>G148</f>
        <v>0</v>
      </c>
    </row>
    <row r="149" spans="1:12" ht="27">
      <c r="A149" s="431">
        <v>9</v>
      </c>
      <c r="B149" s="432" t="s">
        <v>485</v>
      </c>
      <c r="C149" s="56" t="s">
        <v>124</v>
      </c>
      <c r="D149" s="57"/>
      <c r="E149" s="57">
        <v>22</v>
      </c>
      <c r="F149" s="58"/>
      <c r="G149" s="58"/>
      <c r="H149" s="58"/>
      <c r="I149" s="58"/>
      <c r="J149" s="58"/>
      <c r="K149" s="58"/>
      <c r="L149" s="58"/>
    </row>
    <row r="150" spans="1:12" ht="13.5">
      <c r="A150" s="433"/>
      <c r="B150" s="294" t="s">
        <v>206</v>
      </c>
      <c r="C150" s="321" t="s">
        <v>0</v>
      </c>
      <c r="D150" s="322">
        <v>1</v>
      </c>
      <c r="E150" s="322">
        <f>E149*D150</f>
        <v>22</v>
      </c>
      <c r="F150" s="322"/>
      <c r="G150" s="323"/>
      <c r="H150" s="322"/>
      <c r="I150" s="323">
        <f>H150*E150</f>
        <v>0</v>
      </c>
      <c r="J150" s="322"/>
      <c r="K150" s="322"/>
      <c r="L150" s="323">
        <f>K150+I150+G150</f>
        <v>0</v>
      </c>
    </row>
    <row r="151" spans="1:12" ht="13.5">
      <c r="A151" s="433"/>
      <c r="B151" s="366" t="s">
        <v>486</v>
      </c>
      <c r="C151" s="114" t="s">
        <v>121</v>
      </c>
      <c r="D151" s="58">
        <v>1</v>
      </c>
      <c r="E151" s="58">
        <f>E149*D151</f>
        <v>22</v>
      </c>
      <c r="F151" s="58"/>
      <c r="G151" s="58">
        <f>F151*E151</f>
        <v>0</v>
      </c>
      <c r="H151" s="58"/>
      <c r="I151" s="58"/>
      <c r="J151" s="58"/>
      <c r="K151" s="58"/>
      <c r="L151" s="58">
        <f>G151</f>
        <v>0</v>
      </c>
    </row>
    <row r="152" spans="1:12" ht="13.5">
      <c r="A152" s="433"/>
      <c r="B152" s="434" t="s">
        <v>357</v>
      </c>
      <c r="C152" s="121" t="s">
        <v>0</v>
      </c>
      <c r="D152" s="176"/>
      <c r="E152" s="176">
        <v>1</v>
      </c>
      <c r="F152" s="58"/>
      <c r="G152" s="58">
        <f>F152*E152</f>
        <v>0</v>
      </c>
      <c r="H152" s="58"/>
      <c r="I152" s="58"/>
      <c r="J152" s="58"/>
      <c r="K152" s="58"/>
      <c r="L152" s="58">
        <f>G152</f>
        <v>0</v>
      </c>
    </row>
    <row r="153" spans="1:12" ht="12.75">
      <c r="A153" s="184"/>
      <c r="B153" s="172" t="s">
        <v>5</v>
      </c>
      <c r="C153" s="158"/>
      <c r="D153" s="156"/>
      <c r="E153" s="156"/>
      <c r="F153" s="156"/>
      <c r="G153" s="118">
        <f>SUM(G12:G152)</f>
        <v>0</v>
      </c>
      <c r="H153" s="156"/>
      <c r="I153" s="156"/>
      <c r="J153" s="156"/>
      <c r="K153" s="156"/>
      <c r="L153" s="57">
        <f>SUM(L12:L152)</f>
        <v>0</v>
      </c>
    </row>
    <row r="154" spans="1:12" ht="12.75">
      <c r="A154" s="96"/>
      <c r="B154" s="97" t="s">
        <v>132</v>
      </c>
      <c r="C154" s="98">
        <v>0.05</v>
      </c>
      <c r="D154" s="60"/>
      <c r="E154" s="61"/>
      <c r="F154" s="62"/>
      <c r="G154" s="62"/>
      <c r="H154" s="62"/>
      <c r="I154" s="62"/>
      <c r="J154" s="62"/>
      <c r="K154" s="62"/>
      <c r="L154" s="58">
        <f>G153*C154</f>
        <v>0</v>
      </c>
    </row>
    <row r="155" spans="1:13" ht="13.5">
      <c r="A155" s="96"/>
      <c r="B155" s="99" t="s">
        <v>5</v>
      </c>
      <c r="C155" s="98"/>
      <c r="D155" s="60"/>
      <c r="E155" s="61"/>
      <c r="F155" s="62"/>
      <c r="G155" s="62"/>
      <c r="H155" s="62"/>
      <c r="I155" s="62"/>
      <c r="J155" s="62"/>
      <c r="K155" s="62"/>
      <c r="L155" s="58">
        <f>L154+L153</f>
        <v>0</v>
      </c>
      <c r="M155" s="109"/>
    </row>
    <row r="156" spans="1:12" ht="13.5">
      <c r="A156" s="64"/>
      <c r="B156" s="100" t="s">
        <v>133</v>
      </c>
      <c r="C156" s="63">
        <v>0.1</v>
      </c>
      <c r="D156" s="60"/>
      <c r="E156" s="61"/>
      <c r="F156" s="62"/>
      <c r="G156" s="62"/>
      <c r="H156" s="62"/>
      <c r="I156" s="62"/>
      <c r="J156" s="62"/>
      <c r="K156" s="62"/>
      <c r="L156" s="58">
        <f>L155*C156</f>
        <v>0</v>
      </c>
    </row>
    <row r="157" spans="1:13" ht="13.5">
      <c r="A157" s="64"/>
      <c r="B157" s="101" t="s">
        <v>122</v>
      </c>
      <c r="C157" s="63"/>
      <c r="D157" s="60"/>
      <c r="E157" s="61"/>
      <c r="F157" s="62"/>
      <c r="G157" s="62"/>
      <c r="H157" s="62"/>
      <c r="I157" s="62"/>
      <c r="J157" s="62"/>
      <c r="K157" s="62"/>
      <c r="L157" s="58">
        <f>L156+L155</f>
        <v>0</v>
      </c>
      <c r="M157" s="109"/>
    </row>
    <row r="158" spans="1:12" ht="13.5">
      <c r="A158" s="102"/>
      <c r="B158" s="97" t="s">
        <v>134</v>
      </c>
      <c r="C158" s="98">
        <v>0.08</v>
      </c>
      <c r="D158" s="103"/>
      <c r="E158" s="104"/>
      <c r="F158" s="97"/>
      <c r="G158" s="95"/>
      <c r="H158" s="95"/>
      <c r="I158" s="95"/>
      <c r="J158" s="105"/>
      <c r="K158" s="105"/>
      <c r="L158" s="91">
        <f>L157*C158</f>
        <v>0</v>
      </c>
    </row>
    <row r="159" spans="2:12" ht="13.5">
      <c r="B159" s="99" t="s">
        <v>5</v>
      </c>
      <c r="C159" s="98"/>
      <c r="D159" s="103"/>
      <c r="E159" s="104"/>
      <c r="F159" s="97"/>
      <c r="G159" s="95"/>
      <c r="H159" s="95"/>
      <c r="I159" s="95"/>
      <c r="J159" s="105"/>
      <c r="K159" s="105"/>
      <c r="L159" s="91">
        <f>L158+L157</f>
        <v>0</v>
      </c>
    </row>
    <row r="160" spans="2:12" ht="13.5">
      <c r="B160" s="97" t="s">
        <v>120</v>
      </c>
      <c r="C160" s="98">
        <v>0.05</v>
      </c>
      <c r="D160" s="103"/>
      <c r="E160" s="104"/>
      <c r="F160" s="97"/>
      <c r="G160" s="95"/>
      <c r="H160" s="95"/>
      <c r="I160" s="95"/>
      <c r="J160" s="105"/>
      <c r="K160" s="105"/>
      <c r="L160" s="91">
        <f>L159*C160</f>
        <v>0</v>
      </c>
    </row>
    <row r="161" spans="2:12" ht="13.5">
      <c r="B161" s="99" t="s">
        <v>5</v>
      </c>
      <c r="C161" s="98"/>
      <c r="D161" s="103"/>
      <c r="E161" s="104"/>
      <c r="F161" s="97"/>
      <c r="G161" s="95"/>
      <c r="H161" s="95"/>
      <c r="I161" s="95"/>
      <c r="J161" s="105"/>
      <c r="K161" s="105"/>
      <c r="L161" s="91">
        <f>L160+L159</f>
        <v>0</v>
      </c>
    </row>
    <row r="162" spans="2:12" ht="13.5">
      <c r="B162" s="97" t="s">
        <v>135</v>
      </c>
      <c r="C162" s="98">
        <v>0.18</v>
      </c>
      <c r="D162" s="103"/>
      <c r="E162" s="104"/>
      <c r="F162" s="97"/>
      <c r="G162" s="95"/>
      <c r="H162" s="95"/>
      <c r="I162" s="95"/>
      <c r="J162" s="105"/>
      <c r="K162" s="105"/>
      <c r="L162" s="91">
        <f>L161*C162</f>
        <v>0</v>
      </c>
    </row>
    <row r="163" spans="2:12" ht="13.5">
      <c r="B163" s="99" t="s">
        <v>152</v>
      </c>
      <c r="C163" s="106"/>
      <c r="D163" s="106"/>
      <c r="E163" s="106"/>
      <c r="F163" s="106"/>
      <c r="G163" s="107"/>
      <c r="H163" s="107"/>
      <c r="I163" s="107"/>
      <c r="J163" s="107"/>
      <c r="K163" s="107"/>
      <c r="L163" s="108">
        <f>L162+L161</f>
        <v>0</v>
      </c>
    </row>
    <row r="164" ht="13.5">
      <c r="L164" s="110"/>
    </row>
    <row r="166" ht="13.5">
      <c r="L166" s="109"/>
    </row>
    <row r="171" ht="13.5">
      <c r="L171" s="109"/>
    </row>
  </sheetData>
  <sheetProtection/>
  <mergeCells count="11">
    <mergeCell ref="F8:G8"/>
    <mergeCell ref="H8:I8"/>
    <mergeCell ref="J8:K8"/>
    <mergeCell ref="L8:L9"/>
    <mergeCell ref="B35:E35"/>
    <mergeCell ref="B60:E60"/>
    <mergeCell ref="B100:E100"/>
    <mergeCell ref="B78:E78"/>
    <mergeCell ref="B49:E49"/>
    <mergeCell ref="A8:A9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8">
      <selection activeCell="J13" sqref="J13:J68"/>
    </sheetView>
  </sheetViews>
  <sheetFormatPr defaultColWidth="9.00390625" defaultRowHeight="12.75"/>
  <cols>
    <col min="1" max="1" width="6.25390625" style="66" customWidth="1"/>
    <col min="2" max="2" width="47.1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412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283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6.5" customHeight="1">
      <c r="B8" s="67"/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33" customHeight="1">
      <c r="A9" s="546" t="s">
        <v>10</v>
      </c>
      <c r="B9" s="566" t="s">
        <v>11</v>
      </c>
      <c r="C9" s="566" t="s">
        <v>1</v>
      </c>
      <c r="D9" s="568" t="s">
        <v>2</v>
      </c>
      <c r="E9" s="549"/>
      <c r="F9" s="550" t="s">
        <v>3</v>
      </c>
      <c r="G9" s="551"/>
      <c r="H9" s="540" t="s">
        <v>4</v>
      </c>
      <c r="I9" s="541"/>
      <c r="J9" s="540" t="s">
        <v>235</v>
      </c>
      <c r="K9" s="541"/>
      <c r="L9" s="542" t="s">
        <v>5</v>
      </c>
    </row>
    <row r="10" spans="1:12" ht="68.25" customHeight="1">
      <c r="A10" s="547"/>
      <c r="B10" s="567"/>
      <c r="C10" s="567"/>
      <c r="D10" s="72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43"/>
    </row>
    <row r="11" spans="1:12" ht="21" customHeight="1">
      <c r="A11" s="270" t="s">
        <v>8</v>
      </c>
      <c r="B11" s="270">
        <v>2</v>
      </c>
      <c r="C11" s="249">
        <v>3</v>
      </c>
      <c r="D11" s="73" t="s">
        <v>9</v>
      </c>
      <c r="E11" s="247">
        <v>5</v>
      </c>
      <c r="F11" s="249">
        <v>6</v>
      </c>
      <c r="G11" s="247">
        <v>7</v>
      </c>
      <c r="H11" s="249">
        <v>8</v>
      </c>
      <c r="I11" s="247">
        <v>9</v>
      </c>
      <c r="J11" s="247">
        <v>10</v>
      </c>
      <c r="K11" s="247">
        <v>11</v>
      </c>
      <c r="L11" s="270">
        <v>12</v>
      </c>
    </row>
    <row r="12" spans="1:12" ht="21" customHeight="1">
      <c r="A12" s="187"/>
      <c r="B12" s="563" t="s">
        <v>370</v>
      </c>
      <c r="C12" s="563"/>
      <c r="D12" s="563"/>
      <c r="E12" s="563"/>
      <c r="F12" s="201"/>
      <c r="G12" s="202"/>
      <c r="H12" s="203"/>
      <c r="I12" s="202"/>
      <c r="J12" s="202"/>
      <c r="K12" s="202"/>
      <c r="L12" s="204"/>
    </row>
    <row r="13" spans="1:12" ht="48.75" customHeight="1">
      <c r="A13" s="262">
        <v>1</v>
      </c>
      <c r="B13" s="315" t="s">
        <v>263</v>
      </c>
      <c r="C13" s="211" t="s">
        <v>124</v>
      </c>
      <c r="D13" s="211"/>
      <c r="E13" s="212">
        <f>E16+E17+E18+E19+E20+E21</f>
        <v>955</v>
      </c>
      <c r="F13" s="213"/>
      <c r="G13" s="215"/>
      <c r="H13" s="215"/>
      <c r="I13" s="215"/>
      <c r="J13" s="215"/>
      <c r="K13" s="213"/>
      <c r="L13" s="215"/>
    </row>
    <row r="14" spans="1:12" ht="18.75" customHeight="1">
      <c r="A14" s="264"/>
      <c r="B14" s="305" t="s">
        <v>154</v>
      </c>
      <c r="C14" s="92" t="s">
        <v>0</v>
      </c>
      <c r="D14" s="215">
        <v>0.13</v>
      </c>
      <c r="E14" s="213">
        <f>E13*D14</f>
        <v>124.15</v>
      </c>
      <c r="F14" s="213"/>
      <c r="G14" s="215"/>
      <c r="H14" s="213"/>
      <c r="I14" s="213">
        <f>H14*E14</f>
        <v>0</v>
      </c>
      <c r="J14" s="213"/>
      <c r="K14" s="213"/>
      <c r="L14" s="213">
        <f aca="true" t="shared" si="0" ref="L14:L21">K14+I14+G14</f>
        <v>0</v>
      </c>
    </row>
    <row r="15" spans="1:12" ht="18.75" customHeight="1">
      <c r="A15" s="264"/>
      <c r="B15" s="311" t="s">
        <v>236</v>
      </c>
      <c r="C15" s="248" t="s">
        <v>0</v>
      </c>
      <c r="D15" s="215">
        <v>0.0244</v>
      </c>
      <c r="E15" s="213">
        <f>E13*D15</f>
        <v>23.302000000000003</v>
      </c>
      <c r="F15" s="213"/>
      <c r="G15" s="213">
        <f aca="true" t="shared" si="1" ref="G15:G21">F15*E15</f>
        <v>0</v>
      </c>
      <c r="H15" s="276"/>
      <c r="I15" s="276"/>
      <c r="J15" s="276"/>
      <c r="K15" s="276"/>
      <c r="L15" s="213">
        <f t="shared" si="0"/>
        <v>0</v>
      </c>
    </row>
    <row r="16" spans="1:12" ht="18.75" customHeight="1">
      <c r="A16" s="264"/>
      <c r="B16" s="280" t="s">
        <v>273</v>
      </c>
      <c r="C16" s="215" t="s">
        <v>237</v>
      </c>
      <c r="D16" s="215" t="s">
        <v>199</v>
      </c>
      <c r="E16" s="213">
        <v>50</v>
      </c>
      <c r="F16" s="213"/>
      <c r="G16" s="254">
        <f t="shared" si="1"/>
        <v>0</v>
      </c>
      <c r="H16" s="254"/>
      <c r="I16" s="254"/>
      <c r="J16" s="254"/>
      <c r="K16" s="254"/>
      <c r="L16" s="213">
        <f t="shared" si="0"/>
        <v>0</v>
      </c>
    </row>
    <row r="17" spans="1:12" ht="18.75" customHeight="1">
      <c r="A17" s="264"/>
      <c r="B17" s="280" t="s">
        <v>374</v>
      </c>
      <c r="C17" s="215" t="s">
        <v>237</v>
      </c>
      <c r="D17" s="215" t="s">
        <v>199</v>
      </c>
      <c r="E17" s="213">
        <v>30</v>
      </c>
      <c r="F17" s="213"/>
      <c r="G17" s="254">
        <f t="shared" si="1"/>
        <v>0</v>
      </c>
      <c r="H17" s="254"/>
      <c r="I17" s="254"/>
      <c r="J17" s="254"/>
      <c r="K17" s="254"/>
      <c r="L17" s="213">
        <f t="shared" si="0"/>
        <v>0</v>
      </c>
    </row>
    <row r="18" spans="1:12" ht="18.75" customHeight="1">
      <c r="A18" s="264"/>
      <c r="B18" s="280" t="s">
        <v>375</v>
      </c>
      <c r="C18" s="215" t="s">
        <v>237</v>
      </c>
      <c r="D18" s="215" t="s">
        <v>199</v>
      </c>
      <c r="E18" s="213">
        <v>50</v>
      </c>
      <c r="F18" s="213"/>
      <c r="G18" s="254">
        <f t="shared" si="1"/>
        <v>0</v>
      </c>
      <c r="H18" s="254"/>
      <c r="I18" s="254"/>
      <c r="J18" s="254"/>
      <c r="K18" s="254"/>
      <c r="L18" s="213">
        <f>K18+I18+G18</f>
        <v>0</v>
      </c>
    </row>
    <row r="19" spans="1:12" ht="18.75" customHeight="1">
      <c r="A19" s="264"/>
      <c r="B19" s="280" t="s">
        <v>264</v>
      </c>
      <c r="C19" s="215" t="s">
        <v>237</v>
      </c>
      <c r="D19" s="215" t="s">
        <v>199</v>
      </c>
      <c r="E19" s="213">
        <v>550</v>
      </c>
      <c r="F19" s="213"/>
      <c r="G19" s="254">
        <f t="shared" si="1"/>
        <v>0</v>
      </c>
      <c r="H19" s="254"/>
      <c r="I19" s="254"/>
      <c r="J19" s="254"/>
      <c r="K19" s="254"/>
      <c r="L19" s="213">
        <f t="shared" si="0"/>
        <v>0</v>
      </c>
    </row>
    <row r="20" spans="1:12" ht="18.75" customHeight="1">
      <c r="A20" s="264"/>
      <c r="B20" s="280" t="s">
        <v>502</v>
      </c>
      <c r="C20" s="215" t="s">
        <v>237</v>
      </c>
      <c r="D20" s="215" t="s">
        <v>199</v>
      </c>
      <c r="E20" s="213">
        <v>25</v>
      </c>
      <c r="F20" s="213"/>
      <c r="G20" s="254">
        <f t="shared" si="1"/>
        <v>0</v>
      </c>
      <c r="H20" s="254"/>
      <c r="I20" s="254"/>
      <c r="J20" s="254"/>
      <c r="K20" s="254"/>
      <c r="L20" s="213">
        <f t="shared" si="0"/>
        <v>0</v>
      </c>
    </row>
    <row r="21" spans="1:12" ht="18.75" customHeight="1">
      <c r="A21" s="264"/>
      <c r="B21" s="280" t="s">
        <v>503</v>
      </c>
      <c r="C21" s="215" t="s">
        <v>237</v>
      </c>
      <c r="D21" s="215" t="s">
        <v>199</v>
      </c>
      <c r="E21" s="213">
        <v>250</v>
      </c>
      <c r="F21" s="213"/>
      <c r="G21" s="254">
        <f t="shared" si="1"/>
        <v>0</v>
      </c>
      <c r="H21" s="254"/>
      <c r="I21" s="254"/>
      <c r="J21" s="254"/>
      <c r="K21" s="254"/>
      <c r="L21" s="213">
        <f t="shared" si="0"/>
        <v>0</v>
      </c>
    </row>
    <row r="22" spans="1:12" ht="18.75" customHeight="1">
      <c r="A22" s="262">
        <v>2</v>
      </c>
      <c r="B22" s="279" t="s">
        <v>265</v>
      </c>
      <c r="C22" s="211" t="s">
        <v>124</v>
      </c>
      <c r="D22" s="211"/>
      <c r="E22" s="212">
        <v>160</v>
      </c>
      <c r="F22" s="213"/>
      <c r="G22" s="254"/>
      <c r="H22" s="254"/>
      <c r="I22" s="254"/>
      <c r="J22" s="254"/>
      <c r="K22" s="254"/>
      <c r="L22" s="254"/>
    </row>
    <row r="23" spans="1:12" ht="18.75" customHeight="1">
      <c r="A23" s="264"/>
      <c r="B23" s="305" t="s">
        <v>154</v>
      </c>
      <c r="C23" s="92" t="s">
        <v>0</v>
      </c>
      <c r="D23" s="215">
        <v>0.16</v>
      </c>
      <c r="E23" s="213">
        <f>E22*D23</f>
        <v>25.6</v>
      </c>
      <c r="F23" s="213"/>
      <c r="G23" s="254"/>
      <c r="H23" s="254"/>
      <c r="I23" s="254">
        <f>H23*E23</f>
        <v>0</v>
      </c>
      <c r="J23" s="254"/>
      <c r="K23" s="254"/>
      <c r="L23" s="254">
        <f>K23+I23+G23</f>
        <v>0</v>
      </c>
    </row>
    <row r="24" spans="1:12" ht="18.75" customHeight="1">
      <c r="A24" s="264"/>
      <c r="B24" s="280" t="s">
        <v>376</v>
      </c>
      <c r="C24" s="215" t="s">
        <v>237</v>
      </c>
      <c r="D24" s="213">
        <v>1</v>
      </c>
      <c r="E24" s="213">
        <f>E22*D24</f>
        <v>160</v>
      </c>
      <c r="F24" s="213"/>
      <c r="G24" s="254">
        <f>F24*E24</f>
        <v>0</v>
      </c>
      <c r="H24" s="254"/>
      <c r="I24" s="254"/>
      <c r="J24" s="254"/>
      <c r="K24" s="254"/>
      <c r="L24" s="254">
        <f>I24+G24</f>
        <v>0</v>
      </c>
    </row>
    <row r="25" spans="1:12" ht="15.75" customHeight="1">
      <c r="A25" s="274">
        <v>3</v>
      </c>
      <c r="B25" s="142" t="s">
        <v>274</v>
      </c>
      <c r="C25" s="140" t="s">
        <v>143</v>
      </c>
      <c r="D25" s="141"/>
      <c r="E25" s="144">
        <v>45</v>
      </c>
      <c r="F25" s="213"/>
      <c r="G25" s="254"/>
      <c r="H25" s="254"/>
      <c r="I25" s="254"/>
      <c r="J25" s="254"/>
      <c r="K25" s="254"/>
      <c r="L25" s="254"/>
    </row>
    <row r="26" spans="1:12" ht="19.5" customHeight="1">
      <c r="A26" s="273"/>
      <c r="B26" s="305" t="s">
        <v>153</v>
      </c>
      <c r="C26" s="92" t="s">
        <v>0</v>
      </c>
      <c r="D26" s="213">
        <v>1</v>
      </c>
      <c r="E26" s="251">
        <f>E25*D26</f>
        <v>45</v>
      </c>
      <c r="F26" s="213"/>
      <c r="G26" s="254"/>
      <c r="H26" s="254"/>
      <c r="I26" s="254">
        <f>H26*E26</f>
        <v>0</v>
      </c>
      <c r="J26" s="254"/>
      <c r="K26" s="254"/>
      <c r="L26" s="254">
        <f>K26+I26+G26</f>
        <v>0</v>
      </c>
    </row>
    <row r="27" spans="1:12" ht="15.75" customHeight="1">
      <c r="A27" s="273"/>
      <c r="B27" s="143" t="s">
        <v>275</v>
      </c>
      <c r="C27" s="249" t="s">
        <v>143</v>
      </c>
      <c r="D27" s="250" t="s">
        <v>199</v>
      </c>
      <c r="E27" s="251">
        <v>12</v>
      </c>
      <c r="F27" s="213"/>
      <c r="G27" s="254">
        <f>F27*E27</f>
        <v>0</v>
      </c>
      <c r="H27" s="254"/>
      <c r="I27" s="254"/>
      <c r="J27" s="254"/>
      <c r="K27" s="254"/>
      <c r="L27" s="254">
        <f>K27+I27+G27</f>
        <v>0</v>
      </c>
    </row>
    <row r="28" spans="1:12" ht="16.5" customHeight="1">
      <c r="A28" s="274">
        <v>4</v>
      </c>
      <c r="B28" s="142" t="s">
        <v>262</v>
      </c>
      <c r="C28" s="140" t="s">
        <v>143</v>
      </c>
      <c r="D28" s="141"/>
      <c r="E28" s="144">
        <v>15</v>
      </c>
      <c r="F28" s="213"/>
      <c r="G28" s="254"/>
      <c r="H28" s="254"/>
      <c r="I28" s="254"/>
      <c r="J28" s="254"/>
      <c r="K28" s="254"/>
      <c r="L28" s="254"/>
    </row>
    <row r="29" spans="1:12" ht="16.5" customHeight="1">
      <c r="A29" s="273"/>
      <c r="B29" s="305" t="s">
        <v>153</v>
      </c>
      <c r="C29" s="92" t="s">
        <v>0</v>
      </c>
      <c r="D29" s="380">
        <v>1</v>
      </c>
      <c r="E29" s="251">
        <f>E28*D29</f>
        <v>15</v>
      </c>
      <c r="F29" s="213"/>
      <c r="G29" s="254"/>
      <c r="H29" s="254"/>
      <c r="I29" s="254">
        <f>H29*E29</f>
        <v>0</v>
      </c>
      <c r="J29" s="254"/>
      <c r="K29" s="254"/>
      <c r="L29" s="254">
        <f>K29+I29+G29</f>
        <v>0</v>
      </c>
    </row>
    <row r="30" spans="1:12" ht="16.5" customHeight="1">
      <c r="A30" s="273"/>
      <c r="B30" s="275" t="s">
        <v>262</v>
      </c>
      <c r="C30" s="249" t="s">
        <v>143</v>
      </c>
      <c r="D30" s="251">
        <v>1</v>
      </c>
      <c r="E30" s="251">
        <f>E28*D30</f>
        <v>15</v>
      </c>
      <c r="F30" s="213"/>
      <c r="G30" s="254">
        <f>F30*E30</f>
        <v>0</v>
      </c>
      <c r="H30" s="254"/>
      <c r="I30" s="254"/>
      <c r="J30" s="254"/>
      <c r="K30" s="254"/>
      <c r="L30" s="254">
        <f>K30+I30+G30</f>
        <v>0</v>
      </c>
    </row>
    <row r="31" spans="1:12" ht="16.5" customHeight="1">
      <c r="A31" s="274">
        <v>5</v>
      </c>
      <c r="B31" s="94" t="s">
        <v>378</v>
      </c>
      <c r="C31" s="140" t="s">
        <v>143</v>
      </c>
      <c r="D31" s="141"/>
      <c r="E31" s="144">
        <v>25</v>
      </c>
      <c r="F31" s="213"/>
      <c r="G31" s="254"/>
      <c r="H31" s="254"/>
      <c r="I31" s="254"/>
      <c r="J31" s="254"/>
      <c r="K31" s="254"/>
      <c r="L31" s="254"/>
    </row>
    <row r="32" spans="1:12" ht="16.5" customHeight="1">
      <c r="A32" s="273"/>
      <c r="B32" s="305" t="s">
        <v>153</v>
      </c>
      <c r="C32" s="92" t="s">
        <v>0</v>
      </c>
      <c r="D32" s="380">
        <v>1</v>
      </c>
      <c r="E32" s="251">
        <f>E31*D32</f>
        <v>25</v>
      </c>
      <c r="F32" s="213"/>
      <c r="G32" s="254"/>
      <c r="H32" s="254"/>
      <c r="I32" s="254">
        <f>H32*E32</f>
        <v>0</v>
      </c>
      <c r="J32" s="254"/>
      <c r="K32" s="254"/>
      <c r="L32" s="254">
        <f>K32+I32+G32</f>
        <v>0</v>
      </c>
    </row>
    <row r="33" spans="1:12" ht="16.5" customHeight="1">
      <c r="A33" s="273"/>
      <c r="B33" s="275" t="s">
        <v>262</v>
      </c>
      <c r="C33" s="249" t="s">
        <v>143</v>
      </c>
      <c r="D33" s="251">
        <v>1</v>
      </c>
      <c r="E33" s="251">
        <f>E31*D33</f>
        <v>25</v>
      </c>
      <c r="F33" s="213"/>
      <c r="G33" s="254">
        <f>F33*E33</f>
        <v>0</v>
      </c>
      <c r="H33" s="254"/>
      <c r="I33" s="254"/>
      <c r="J33" s="254"/>
      <c r="K33" s="254"/>
      <c r="L33" s="254">
        <f>K33+I33+G33</f>
        <v>0</v>
      </c>
    </row>
    <row r="34" spans="1:12" ht="43.5" customHeight="1">
      <c r="A34" s="271">
        <v>6</v>
      </c>
      <c r="B34" s="142" t="s">
        <v>276</v>
      </c>
      <c r="C34" s="140" t="s">
        <v>143</v>
      </c>
      <c r="D34" s="141"/>
      <c r="E34" s="144">
        <v>20</v>
      </c>
      <c r="F34" s="213"/>
      <c r="G34" s="254"/>
      <c r="H34" s="254"/>
      <c r="I34" s="254"/>
      <c r="J34" s="254"/>
      <c r="K34" s="254"/>
      <c r="L34" s="254"/>
    </row>
    <row r="35" spans="1:12" ht="16.5" customHeight="1">
      <c r="A35" s="272"/>
      <c r="B35" s="305" t="s">
        <v>153</v>
      </c>
      <c r="C35" s="92" t="s">
        <v>0</v>
      </c>
      <c r="D35" s="379">
        <v>1</v>
      </c>
      <c r="E35" s="251">
        <f>E34*D35</f>
        <v>20</v>
      </c>
      <c r="F35" s="213"/>
      <c r="G35" s="254"/>
      <c r="H35" s="254"/>
      <c r="I35" s="254">
        <f>H35*E35</f>
        <v>0</v>
      </c>
      <c r="J35" s="254"/>
      <c r="K35" s="254"/>
      <c r="L35" s="254">
        <f>K35+I35+G35</f>
        <v>0</v>
      </c>
    </row>
    <row r="36" spans="1:12" ht="29.25" customHeight="1">
      <c r="A36" s="273"/>
      <c r="B36" s="143" t="s">
        <v>371</v>
      </c>
      <c r="C36" s="249" t="s">
        <v>143</v>
      </c>
      <c r="D36" s="250" t="s">
        <v>199</v>
      </c>
      <c r="E36" s="251">
        <v>16</v>
      </c>
      <c r="F36" s="213"/>
      <c r="G36" s="254">
        <f>F36*E36</f>
        <v>0</v>
      </c>
      <c r="H36" s="254"/>
      <c r="I36" s="254"/>
      <c r="J36" s="254"/>
      <c r="K36" s="254"/>
      <c r="L36" s="254">
        <f>K36+I36+G36</f>
        <v>0</v>
      </c>
    </row>
    <row r="37" spans="1:12" ht="29.25" customHeight="1">
      <c r="A37" s="273"/>
      <c r="B37" s="143" t="s">
        <v>379</v>
      </c>
      <c r="C37" s="249" t="s">
        <v>143</v>
      </c>
      <c r="D37" s="250" t="s">
        <v>199</v>
      </c>
      <c r="E37" s="251">
        <v>4</v>
      </c>
      <c r="F37" s="213"/>
      <c r="G37" s="254">
        <f>F37*E37</f>
        <v>0</v>
      </c>
      <c r="H37" s="254"/>
      <c r="I37" s="254"/>
      <c r="J37" s="254"/>
      <c r="K37" s="254"/>
      <c r="L37" s="254">
        <f>K37+I37+G37</f>
        <v>0</v>
      </c>
    </row>
    <row r="38" spans="1:12" ht="20.25" customHeight="1">
      <c r="A38" s="271">
        <v>8</v>
      </c>
      <c r="B38" s="378" t="s">
        <v>377</v>
      </c>
      <c r="C38" s="140" t="s">
        <v>143</v>
      </c>
      <c r="D38" s="141"/>
      <c r="E38" s="144">
        <v>5</v>
      </c>
      <c r="F38" s="213"/>
      <c r="G38" s="254"/>
      <c r="H38" s="254"/>
      <c r="I38" s="254"/>
      <c r="J38" s="254"/>
      <c r="K38" s="254"/>
      <c r="L38" s="254"/>
    </row>
    <row r="39" spans="1:12" ht="18.75" customHeight="1">
      <c r="A39" s="273"/>
      <c r="B39" s="305" t="s">
        <v>153</v>
      </c>
      <c r="C39" s="92" t="s">
        <v>0</v>
      </c>
      <c r="D39" s="251">
        <v>1</v>
      </c>
      <c r="E39" s="251">
        <f>E38*D39</f>
        <v>5</v>
      </c>
      <c r="F39" s="213"/>
      <c r="G39" s="254"/>
      <c r="H39" s="254"/>
      <c r="I39" s="254">
        <f>H39*E39</f>
        <v>0</v>
      </c>
      <c r="J39" s="254"/>
      <c r="K39" s="254"/>
      <c r="L39" s="254">
        <f>K39+I39+G39</f>
        <v>0</v>
      </c>
    </row>
    <row r="40" spans="1:12" ht="31.5" customHeight="1">
      <c r="A40" s="273"/>
      <c r="B40" s="377" t="s">
        <v>372</v>
      </c>
      <c r="C40" s="249" t="s">
        <v>143</v>
      </c>
      <c r="D40" s="250" t="s">
        <v>199</v>
      </c>
      <c r="E40" s="251">
        <v>6</v>
      </c>
      <c r="F40" s="213"/>
      <c r="G40" s="254">
        <f>F40*E40</f>
        <v>0</v>
      </c>
      <c r="H40" s="254"/>
      <c r="I40" s="254"/>
      <c r="J40" s="254"/>
      <c r="K40" s="254"/>
      <c r="L40" s="254">
        <f>K40+I40+G40</f>
        <v>0</v>
      </c>
    </row>
    <row r="41" spans="1:12" ht="17.25" customHeight="1">
      <c r="A41" s="271">
        <v>9</v>
      </c>
      <c r="B41" s="142" t="s">
        <v>303</v>
      </c>
      <c r="C41" s="140" t="s">
        <v>143</v>
      </c>
      <c r="D41" s="141"/>
      <c r="E41" s="144">
        <v>1</v>
      </c>
      <c r="F41" s="213"/>
      <c r="G41" s="254"/>
      <c r="H41" s="254"/>
      <c r="I41" s="254"/>
      <c r="J41" s="254"/>
      <c r="K41" s="254"/>
      <c r="L41" s="254"/>
    </row>
    <row r="42" spans="1:12" ht="17.25" customHeight="1">
      <c r="A42" s="272"/>
      <c r="B42" s="305" t="s">
        <v>153</v>
      </c>
      <c r="C42" s="92" t="s">
        <v>0</v>
      </c>
      <c r="D42" s="74">
        <v>1</v>
      </c>
      <c r="E42" s="251">
        <f>E41*D42</f>
        <v>1</v>
      </c>
      <c r="F42" s="213"/>
      <c r="G42" s="254"/>
      <c r="H42" s="254"/>
      <c r="I42" s="254">
        <f>H42*E42</f>
        <v>0</v>
      </c>
      <c r="J42" s="254"/>
      <c r="K42" s="254"/>
      <c r="L42" s="254">
        <f>K42+I42+G42</f>
        <v>0</v>
      </c>
    </row>
    <row r="43" spans="1:12" ht="17.25" customHeight="1">
      <c r="A43" s="272"/>
      <c r="B43" s="143" t="s">
        <v>304</v>
      </c>
      <c r="C43" s="249" t="s">
        <v>143</v>
      </c>
      <c r="D43" s="74">
        <v>1</v>
      </c>
      <c r="E43" s="251">
        <f>E41*D43</f>
        <v>1</v>
      </c>
      <c r="F43" s="213"/>
      <c r="G43" s="254">
        <f>F43*E43</f>
        <v>0</v>
      </c>
      <c r="H43" s="254"/>
      <c r="I43" s="254"/>
      <c r="J43" s="254"/>
      <c r="K43" s="254"/>
      <c r="L43" s="254">
        <f>G43</f>
        <v>0</v>
      </c>
    </row>
    <row r="44" spans="1:12" ht="15.75" customHeight="1">
      <c r="A44" s="277"/>
      <c r="B44" s="279" t="s">
        <v>5</v>
      </c>
      <c r="C44" s="211"/>
      <c r="D44" s="211"/>
      <c r="E44" s="211"/>
      <c r="F44" s="212"/>
      <c r="G44" s="212">
        <f>SUM(G13:G43)</f>
        <v>0</v>
      </c>
      <c r="H44" s="212"/>
      <c r="I44" s="212">
        <f>SUM(I13:I43)</f>
        <v>0</v>
      </c>
      <c r="J44" s="212"/>
      <c r="K44" s="212"/>
      <c r="L44" s="212">
        <f>SUM(L13:L43)</f>
        <v>0</v>
      </c>
    </row>
    <row r="45" spans="1:12" ht="15.75" customHeight="1">
      <c r="A45" s="269"/>
      <c r="B45" s="103" t="s">
        <v>132</v>
      </c>
      <c r="C45" s="252">
        <v>0.05</v>
      </c>
      <c r="D45" s="211"/>
      <c r="E45" s="211"/>
      <c r="F45" s="212"/>
      <c r="G45" s="212"/>
      <c r="H45" s="212"/>
      <c r="I45" s="212"/>
      <c r="J45" s="212"/>
      <c r="K45" s="212"/>
      <c r="L45" s="213">
        <f>G44*C45</f>
        <v>0</v>
      </c>
    </row>
    <row r="46" spans="1:12" ht="15.75" customHeight="1">
      <c r="A46" s="269"/>
      <c r="B46" s="99" t="s">
        <v>5</v>
      </c>
      <c r="C46" s="97"/>
      <c r="D46" s="211"/>
      <c r="E46" s="211"/>
      <c r="F46" s="212"/>
      <c r="G46" s="212"/>
      <c r="H46" s="212"/>
      <c r="I46" s="212"/>
      <c r="J46" s="212"/>
      <c r="K46" s="212"/>
      <c r="L46" s="213">
        <f>L45+L44</f>
        <v>0</v>
      </c>
    </row>
    <row r="47" spans="1:12" ht="15.75" customHeight="1">
      <c r="A47" s="269"/>
      <c r="B47" s="211" t="s">
        <v>238</v>
      </c>
      <c r="C47" s="278">
        <v>0.75</v>
      </c>
      <c r="D47" s="211"/>
      <c r="E47" s="211"/>
      <c r="F47" s="212"/>
      <c r="G47" s="212"/>
      <c r="H47" s="212"/>
      <c r="I47" s="212"/>
      <c r="J47" s="212"/>
      <c r="K47" s="212"/>
      <c r="L47" s="213">
        <f>I44*C47</f>
        <v>0</v>
      </c>
    </row>
    <row r="48" spans="1:12" ht="15.75" customHeight="1">
      <c r="A48" s="269"/>
      <c r="B48" s="279" t="s">
        <v>5</v>
      </c>
      <c r="C48" s="211"/>
      <c r="D48" s="211"/>
      <c r="E48" s="211"/>
      <c r="F48" s="212"/>
      <c r="G48" s="212"/>
      <c r="H48" s="212"/>
      <c r="I48" s="212"/>
      <c r="J48" s="212"/>
      <c r="K48" s="212"/>
      <c r="L48" s="213">
        <f>L47+L46</f>
        <v>0</v>
      </c>
    </row>
    <row r="49" spans="1:12" ht="15.75" customHeight="1">
      <c r="A49" s="269"/>
      <c r="B49" s="211" t="s">
        <v>239</v>
      </c>
      <c r="C49" s="278">
        <v>0.08</v>
      </c>
      <c r="D49" s="211"/>
      <c r="E49" s="211"/>
      <c r="F49" s="212"/>
      <c r="G49" s="212"/>
      <c r="H49" s="212"/>
      <c r="I49" s="212"/>
      <c r="J49" s="212"/>
      <c r="K49" s="212"/>
      <c r="L49" s="213">
        <f>L48*C49</f>
        <v>0</v>
      </c>
    </row>
    <row r="50" spans="1:12" ht="15.75" customHeight="1">
      <c r="A50" s="269"/>
      <c r="B50" s="370" t="s">
        <v>5</v>
      </c>
      <c r="C50" s="281"/>
      <c r="D50" s="281"/>
      <c r="E50" s="281"/>
      <c r="F50" s="282"/>
      <c r="G50" s="282"/>
      <c r="H50" s="282"/>
      <c r="I50" s="282"/>
      <c r="J50" s="282"/>
      <c r="K50" s="282"/>
      <c r="L50" s="282">
        <f>L49+L48</f>
        <v>0</v>
      </c>
    </row>
    <row r="51" spans="1:12" ht="21" customHeight="1">
      <c r="A51" s="371"/>
      <c r="B51" s="565" t="s">
        <v>266</v>
      </c>
      <c r="C51" s="565"/>
      <c r="D51" s="565"/>
      <c r="E51" s="565"/>
      <c r="F51" s="372"/>
      <c r="G51" s="373"/>
      <c r="H51" s="374"/>
      <c r="I51" s="373"/>
      <c r="J51" s="373"/>
      <c r="K51" s="373"/>
      <c r="L51" s="375"/>
    </row>
    <row r="52" spans="1:12" ht="21" customHeight="1">
      <c r="A52" s="262">
        <v>1</v>
      </c>
      <c r="B52" s="279" t="s">
        <v>267</v>
      </c>
      <c r="C52" s="211" t="s">
        <v>137</v>
      </c>
      <c r="D52" s="211"/>
      <c r="E52" s="212">
        <v>19.6</v>
      </c>
      <c r="F52" s="213"/>
      <c r="G52" s="213"/>
      <c r="H52" s="213"/>
      <c r="I52" s="213"/>
      <c r="J52" s="213"/>
      <c r="K52" s="213"/>
      <c r="L52" s="213"/>
    </row>
    <row r="53" spans="1:12" ht="15.75" customHeight="1">
      <c r="A53" s="264"/>
      <c r="B53" s="305" t="s">
        <v>153</v>
      </c>
      <c r="C53" s="92" t="s">
        <v>0</v>
      </c>
      <c r="D53" s="213">
        <v>1</v>
      </c>
      <c r="E53" s="213">
        <f>E52*D53</f>
        <v>19.6</v>
      </c>
      <c r="F53" s="213"/>
      <c r="G53" s="213"/>
      <c r="H53" s="213"/>
      <c r="I53" s="213">
        <f>H53*E53</f>
        <v>0</v>
      </c>
      <c r="J53" s="213"/>
      <c r="K53" s="213"/>
      <c r="L53" s="213">
        <f>I53</f>
        <v>0</v>
      </c>
    </row>
    <row r="54" spans="1:12" ht="21" customHeight="1">
      <c r="A54" s="262">
        <v>2</v>
      </c>
      <c r="B54" s="279" t="s">
        <v>268</v>
      </c>
      <c r="C54" s="211" t="s">
        <v>137</v>
      </c>
      <c r="D54" s="212"/>
      <c r="E54" s="212">
        <v>6.3</v>
      </c>
      <c r="F54" s="213"/>
      <c r="G54" s="213"/>
      <c r="H54" s="213"/>
      <c r="I54" s="213"/>
      <c r="J54" s="213"/>
      <c r="K54" s="213"/>
      <c r="L54" s="213"/>
    </row>
    <row r="55" spans="1:12" ht="15.75" customHeight="1">
      <c r="A55" s="264"/>
      <c r="B55" s="305" t="s">
        <v>153</v>
      </c>
      <c r="C55" s="92" t="s">
        <v>0</v>
      </c>
      <c r="D55" s="213">
        <v>1</v>
      </c>
      <c r="E55" s="213">
        <f>E54*D55</f>
        <v>6.3</v>
      </c>
      <c r="F55" s="213"/>
      <c r="G55" s="213"/>
      <c r="H55" s="213"/>
      <c r="I55" s="213">
        <f>H55*E55</f>
        <v>0</v>
      </c>
      <c r="J55" s="213"/>
      <c r="K55" s="213"/>
      <c r="L55" s="213">
        <f>I55</f>
        <v>0</v>
      </c>
    </row>
    <row r="56" spans="1:12" ht="15.75" customHeight="1">
      <c r="A56" s="264"/>
      <c r="B56" s="280" t="s">
        <v>269</v>
      </c>
      <c r="C56" s="215" t="s">
        <v>137</v>
      </c>
      <c r="D56" s="213">
        <v>1.1</v>
      </c>
      <c r="E56" s="213">
        <f>E54*D56</f>
        <v>6.930000000000001</v>
      </c>
      <c r="F56" s="213"/>
      <c r="G56" s="213">
        <f>F56*E56</f>
        <v>0</v>
      </c>
      <c r="H56" s="213"/>
      <c r="I56" s="213"/>
      <c r="J56" s="213"/>
      <c r="K56" s="213"/>
      <c r="L56" s="213">
        <f>G56</f>
        <v>0</v>
      </c>
    </row>
    <row r="57" spans="1:12" ht="15.75" customHeight="1">
      <c r="A57" s="264"/>
      <c r="B57" s="280" t="s">
        <v>280</v>
      </c>
      <c r="C57" s="215" t="s">
        <v>124</v>
      </c>
      <c r="D57" s="215"/>
      <c r="E57" s="213">
        <v>50</v>
      </c>
      <c r="F57" s="213"/>
      <c r="G57" s="213">
        <f>F57*E57</f>
        <v>0</v>
      </c>
      <c r="H57" s="213"/>
      <c r="I57" s="213"/>
      <c r="J57" s="213"/>
      <c r="K57" s="213"/>
      <c r="L57" s="213">
        <f>G57</f>
        <v>0</v>
      </c>
    </row>
    <row r="58" spans="1:12" ht="21" customHeight="1">
      <c r="A58" s="262">
        <v>3</v>
      </c>
      <c r="B58" s="279" t="s">
        <v>270</v>
      </c>
      <c r="C58" s="211" t="s">
        <v>137</v>
      </c>
      <c r="D58" s="211"/>
      <c r="E58" s="212">
        <v>13.3</v>
      </c>
      <c r="F58" s="213"/>
      <c r="G58" s="213"/>
      <c r="H58" s="213"/>
      <c r="I58" s="213"/>
      <c r="J58" s="213"/>
      <c r="K58" s="213"/>
      <c r="L58" s="213"/>
    </row>
    <row r="59" spans="1:12" ht="15.75" customHeight="1">
      <c r="A59" s="264"/>
      <c r="B59" s="305" t="s">
        <v>153</v>
      </c>
      <c r="C59" s="92" t="s">
        <v>0</v>
      </c>
      <c r="D59" s="213">
        <v>1</v>
      </c>
      <c r="E59" s="213">
        <f>E58*D59</f>
        <v>13.3</v>
      </c>
      <c r="F59" s="213"/>
      <c r="G59" s="213"/>
      <c r="H59" s="213"/>
      <c r="I59" s="213">
        <f>H59*E59</f>
        <v>0</v>
      </c>
      <c r="J59" s="213"/>
      <c r="K59" s="213"/>
      <c r="L59" s="213">
        <f>I59</f>
        <v>0</v>
      </c>
    </row>
    <row r="60" spans="1:12" ht="33.75" customHeight="1">
      <c r="A60" s="262">
        <v>4</v>
      </c>
      <c r="B60" s="315" t="s">
        <v>185</v>
      </c>
      <c r="C60" s="211" t="s">
        <v>137</v>
      </c>
      <c r="D60" s="212"/>
      <c r="E60" s="212">
        <v>6.3</v>
      </c>
      <c r="F60" s="213"/>
      <c r="G60" s="213"/>
      <c r="H60" s="213"/>
      <c r="I60" s="213"/>
      <c r="J60" s="213"/>
      <c r="K60" s="213"/>
      <c r="L60" s="213"/>
    </row>
    <row r="61" spans="1:12" ht="15.75" customHeight="1">
      <c r="A61" s="264"/>
      <c r="B61" s="305" t="s">
        <v>153</v>
      </c>
      <c r="C61" s="92" t="s">
        <v>0</v>
      </c>
      <c r="D61" s="213">
        <v>1</v>
      </c>
      <c r="E61" s="213">
        <f>E60*D61</f>
        <v>6.3</v>
      </c>
      <c r="F61" s="213"/>
      <c r="G61" s="213"/>
      <c r="H61" s="213"/>
      <c r="I61" s="213">
        <f>H61*E61</f>
        <v>0</v>
      </c>
      <c r="J61" s="213"/>
      <c r="K61" s="213"/>
      <c r="L61" s="213">
        <f>I61</f>
        <v>0</v>
      </c>
    </row>
    <row r="62" spans="1:12" ht="15.75" customHeight="1">
      <c r="A62" s="267"/>
      <c r="B62" s="305" t="s">
        <v>308</v>
      </c>
      <c r="C62" s="215" t="s">
        <v>130</v>
      </c>
      <c r="D62" s="213">
        <v>1.75</v>
      </c>
      <c r="E62" s="213">
        <f>E60*D62</f>
        <v>11.025</v>
      </c>
      <c r="F62" s="213"/>
      <c r="G62" s="213"/>
      <c r="H62" s="213"/>
      <c r="I62" s="213"/>
      <c r="J62" s="213"/>
      <c r="K62" s="213">
        <f>J62*E62</f>
        <v>0</v>
      </c>
      <c r="L62" s="213">
        <f>K62</f>
        <v>0</v>
      </c>
    </row>
    <row r="63" spans="1:12" ht="15.75" customHeight="1">
      <c r="A63" s="269"/>
      <c r="B63" s="279" t="s">
        <v>5</v>
      </c>
      <c r="C63" s="211"/>
      <c r="D63" s="211"/>
      <c r="E63" s="211"/>
      <c r="F63" s="212"/>
      <c r="G63" s="212">
        <f>SUM(G52:G60)</f>
        <v>0</v>
      </c>
      <c r="H63" s="212"/>
      <c r="I63" s="212"/>
      <c r="J63" s="212"/>
      <c r="K63" s="212"/>
      <c r="L63" s="212">
        <f>SUM(L53:L62)</f>
        <v>0</v>
      </c>
    </row>
    <row r="64" spans="1:12" ht="15.75" customHeight="1">
      <c r="A64" s="269"/>
      <c r="B64" s="103" t="s">
        <v>132</v>
      </c>
      <c r="C64" s="252">
        <v>0.05</v>
      </c>
      <c r="D64" s="211"/>
      <c r="E64" s="211"/>
      <c r="F64" s="212"/>
      <c r="G64" s="212"/>
      <c r="H64" s="212"/>
      <c r="I64" s="212"/>
      <c r="J64" s="212"/>
      <c r="K64" s="212"/>
      <c r="L64" s="213">
        <f>G63*C64</f>
        <v>0</v>
      </c>
    </row>
    <row r="65" spans="1:12" ht="15.75" customHeight="1">
      <c r="A65" s="269"/>
      <c r="B65" s="253" t="s">
        <v>5</v>
      </c>
      <c r="C65" s="97"/>
      <c r="D65" s="211"/>
      <c r="E65" s="211"/>
      <c r="F65" s="212"/>
      <c r="G65" s="212"/>
      <c r="H65" s="212"/>
      <c r="I65" s="212"/>
      <c r="J65" s="212"/>
      <c r="K65" s="212"/>
      <c r="L65" s="213">
        <f>L64+L63</f>
        <v>0</v>
      </c>
    </row>
    <row r="66" spans="1:12" ht="15.75" customHeight="1">
      <c r="A66" s="269"/>
      <c r="B66" s="211" t="s">
        <v>271</v>
      </c>
      <c r="C66" s="278">
        <v>0.1</v>
      </c>
      <c r="D66" s="211"/>
      <c r="E66" s="212"/>
      <c r="F66" s="212"/>
      <c r="G66" s="212"/>
      <c r="H66" s="212"/>
      <c r="I66" s="212"/>
      <c r="J66" s="212"/>
      <c r="K66" s="212"/>
      <c r="L66" s="213">
        <f>L65*C66</f>
        <v>0</v>
      </c>
    </row>
    <row r="67" spans="1:12" ht="15.75" customHeight="1">
      <c r="A67" s="269"/>
      <c r="B67" s="279" t="s">
        <v>272</v>
      </c>
      <c r="C67" s="279"/>
      <c r="D67" s="211"/>
      <c r="E67" s="212"/>
      <c r="F67" s="212"/>
      <c r="G67" s="212"/>
      <c r="H67" s="212"/>
      <c r="I67" s="212"/>
      <c r="J67" s="212"/>
      <c r="K67" s="212"/>
      <c r="L67" s="213">
        <f>L66+L65</f>
        <v>0</v>
      </c>
    </row>
    <row r="68" spans="1:12" ht="15.75" customHeight="1">
      <c r="A68" s="269"/>
      <c r="B68" s="211" t="s">
        <v>239</v>
      </c>
      <c r="C68" s="278">
        <v>0.08</v>
      </c>
      <c r="D68" s="211"/>
      <c r="E68" s="212"/>
      <c r="F68" s="212"/>
      <c r="G68" s="212"/>
      <c r="H68" s="212"/>
      <c r="I68" s="212"/>
      <c r="J68" s="212"/>
      <c r="K68" s="212"/>
      <c r="L68" s="213">
        <f>L67*C68</f>
        <v>0</v>
      </c>
    </row>
    <row r="69" spans="1:12" ht="15.75" customHeight="1">
      <c r="A69" s="269"/>
      <c r="B69" s="279" t="s">
        <v>272</v>
      </c>
      <c r="C69" s="279"/>
      <c r="D69" s="211"/>
      <c r="E69" s="212"/>
      <c r="F69" s="212"/>
      <c r="G69" s="212"/>
      <c r="H69" s="212"/>
      <c r="I69" s="212"/>
      <c r="J69" s="212"/>
      <c r="K69" s="212"/>
      <c r="L69" s="212">
        <f>L68+L67</f>
        <v>0</v>
      </c>
    </row>
    <row r="70" spans="1:12" ht="15.75" customHeight="1">
      <c r="A70" s="269"/>
      <c r="B70" s="279" t="s">
        <v>5</v>
      </c>
      <c r="C70" s="279"/>
      <c r="D70" s="211"/>
      <c r="E70" s="212"/>
      <c r="F70" s="212"/>
      <c r="G70" s="212"/>
      <c r="H70" s="212"/>
      <c r="I70" s="212"/>
      <c r="J70" s="212"/>
      <c r="K70" s="212"/>
      <c r="L70" s="212">
        <f>L69+L50</f>
        <v>0</v>
      </c>
    </row>
    <row r="71" spans="2:12" ht="15.75" customHeight="1">
      <c r="B71" s="97" t="s">
        <v>120</v>
      </c>
      <c r="C71" s="98">
        <v>0.05</v>
      </c>
      <c r="D71" s="103"/>
      <c r="E71" s="104"/>
      <c r="F71" s="97"/>
      <c r="G71" s="95"/>
      <c r="H71" s="95"/>
      <c r="I71" s="95"/>
      <c r="J71" s="105"/>
      <c r="K71" s="105"/>
      <c r="L71" s="91">
        <f>L70*C71</f>
        <v>0</v>
      </c>
    </row>
    <row r="72" spans="2:12" ht="15.75" customHeight="1">
      <c r="B72" s="99" t="s">
        <v>5</v>
      </c>
      <c r="C72" s="98"/>
      <c r="D72" s="103"/>
      <c r="E72" s="104"/>
      <c r="F72" s="97"/>
      <c r="G72" s="95"/>
      <c r="H72" s="95"/>
      <c r="I72" s="95"/>
      <c r="J72" s="105"/>
      <c r="K72" s="105"/>
      <c r="L72" s="91">
        <f>L71+L70</f>
        <v>0</v>
      </c>
    </row>
    <row r="73" spans="2:12" ht="15.75" customHeight="1">
      <c r="B73" s="97" t="s">
        <v>135</v>
      </c>
      <c r="C73" s="98">
        <v>0.18</v>
      </c>
      <c r="D73" s="103"/>
      <c r="E73" s="104"/>
      <c r="F73" s="97"/>
      <c r="G73" s="95"/>
      <c r="H73" s="95"/>
      <c r="I73" s="95"/>
      <c r="J73" s="105"/>
      <c r="K73" s="105"/>
      <c r="L73" s="91">
        <f>L72*C73</f>
        <v>0</v>
      </c>
    </row>
    <row r="74" spans="2:12" ht="15.75" customHeight="1">
      <c r="B74" s="99" t="s">
        <v>152</v>
      </c>
      <c r="C74" s="106"/>
      <c r="D74" s="106"/>
      <c r="E74" s="106"/>
      <c r="F74" s="106"/>
      <c r="G74" s="107"/>
      <c r="H74" s="107"/>
      <c r="I74" s="107"/>
      <c r="J74" s="107"/>
      <c r="K74" s="107"/>
      <c r="L74" s="108">
        <f>L73+L72</f>
        <v>0</v>
      </c>
    </row>
    <row r="75" spans="11:12" ht="13.5">
      <c r="K75" s="109"/>
      <c r="L75" s="109"/>
    </row>
  </sheetData>
  <sheetProtection/>
  <mergeCells count="10">
    <mergeCell ref="H9:I9"/>
    <mergeCell ref="J9:K9"/>
    <mergeCell ref="L9:L10"/>
    <mergeCell ref="B51:E51"/>
    <mergeCell ref="A9:A10"/>
    <mergeCell ref="B9:B10"/>
    <mergeCell ref="C9:C10"/>
    <mergeCell ref="D9:E9"/>
    <mergeCell ref="F9:G9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7">
      <selection activeCell="J12" sqref="J12:J23"/>
    </sheetView>
  </sheetViews>
  <sheetFormatPr defaultColWidth="9.00390625" defaultRowHeight="12.75"/>
  <cols>
    <col min="1" max="1" width="6.25390625" style="66" customWidth="1"/>
    <col min="2" max="2" width="49.003906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307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277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9" spans="1:12" ht="40.5" customHeight="1">
      <c r="A9" s="546" t="s">
        <v>10</v>
      </c>
      <c r="B9" s="566" t="s">
        <v>11</v>
      </c>
      <c r="C9" s="566" t="s">
        <v>1</v>
      </c>
      <c r="D9" s="568" t="s">
        <v>2</v>
      </c>
      <c r="E9" s="549"/>
      <c r="F9" s="550" t="s">
        <v>3</v>
      </c>
      <c r="G9" s="551"/>
      <c r="H9" s="540" t="s">
        <v>4</v>
      </c>
      <c r="I9" s="541"/>
      <c r="J9" s="540" t="s">
        <v>235</v>
      </c>
      <c r="K9" s="541"/>
      <c r="L9" s="542" t="s">
        <v>5</v>
      </c>
    </row>
    <row r="10" spans="1:12" ht="56.25" customHeight="1">
      <c r="A10" s="547"/>
      <c r="B10" s="567"/>
      <c r="C10" s="567"/>
      <c r="D10" s="72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43"/>
    </row>
    <row r="11" spans="1:12" ht="21.75" customHeight="1">
      <c r="A11" s="270" t="s">
        <v>8</v>
      </c>
      <c r="B11" s="270">
        <v>2</v>
      </c>
      <c r="C11" s="249">
        <v>3</v>
      </c>
      <c r="D11" s="73" t="s">
        <v>9</v>
      </c>
      <c r="E11" s="247">
        <v>5</v>
      </c>
      <c r="F11" s="249">
        <v>6</v>
      </c>
      <c r="G11" s="247">
        <v>7</v>
      </c>
      <c r="H11" s="249">
        <v>8</v>
      </c>
      <c r="I11" s="247">
        <v>9</v>
      </c>
      <c r="J11" s="247">
        <v>10</v>
      </c>
      <c r="K11" s="247">
        <v>11</v>
      </c>
      <c r="L11" s="270">
        <v>12</v>
      </c>
    </row>
    <row r="12" spans="1:12" ht="18" customHeight="1">
      <c r="A12" s="262">
        <v>1</v>
      </c>
      <c r="B12" s="284" t="s">
        <v>281</v>
      </c>
      <c r="C12" s="211" t="s">
        <v>143</v>
      </c>
      <c r="D12" s="211"/>
      <c r="E12" s="212">
        <v>2</v>
      </c>
      <c r="F12" s="213"/>
      <c r="G12" s="213"/>
      <c r="H12" s="213"/>
      <c r="I12" s="213"/>
      <c r="J12" s="213"/>
      <c r="K12" s="213"/>
      <c r="L12" s="213"/>
    </row>
    <row r="13" spans="1:12" ht="15.75" customHeight="1">
      <c r="A13" s="264"/>
      <c r="B13" s="305" t="s">
        <v>153</v>
      </c>
      <c r="C13" s="92" t="s">
        <v>0</v>
      </c>
      <c r="D13" s="213">
        <v>1</v>
      </c>
      <c r="E13" s="213">
        <f>E12*D13</f>
        <v>2</v>
      </c>
      <c r="F13" s="213"/>
      <c r="G13" s="213"/>
      <c r="H13" s="213"/>
      <c r="I13" s="213">
        <f>H13*E13</f>
        <v>0</v>
      </c>
      <c r="J13" s="213"/>
      <c r="K13" s="213"/>
      <c r="L13" s="213">
        <f>I13</f>
        <v>0</v>
      </c>
    </row>
    <row r="14" spans="1:12" ht="15.75" customHeight="1">
      <c r="A14" s="264"/>
      <c r="B14" s="305" t="s">
        <v>309</v>
      </c>
      <c r="C14" s="92" t="s">
        <v>140</v>
      </c>
      <c r="D14" s="215">
        <v>4.81</v>
      </c>
      <c r="E14" s="213">
        <f>E12*D14</f>
        <v>9.62</v>
      </c>
      <c r="F14" s="213"/>
      <c r="G14" s="213"/>
      <c r="H14" s="213"/>
      <c r="I14" s="213"/>
      <c r="J14" s="213"/>
      <c r="K14" s="213">
        <f>J14*E14</f>
        <v>0</v>
      </c>
      <c r="L14" s="213">
        <f>K14</f>
        <v>0</v>
      </c>
    </row>
    <row r="15" spans="1:12" ht="18" customHeight="1">
      <c r="A15" s="262">
        <v>2</v>
      </c>
      <c r="B15" s="284" t="s">
        <v>282</v>
      </c>
      <c r="C15" s="211" t="s">
        <v>137</v>
      </c>
      <c r="D15" s="211"/>
      <c r="E15" s="212">
        <v>0.23</v>
      </c>
      <c r="F15" s="213"/>
      <c r="G15" s="213"/>
      <c r="H15" s="213"/>
      <c r="I15" s="213"/>
      <c r="J15" s="213"/>
      <c r="K15" s="213"/>
      <c r="L15" s="213"/>
    </row>
    <row r="16" spans="1:12" ht="15.75" customHeight="1">
      <c r="A16" s="264"/>
      <c r="B16" s="312" t="s">
        <v>153</v>
      </c>
      <c r="C16" s="92" t="s">
        <v>0</v>
      </c>
      <c r="D16" s="213">
        <v>1</v>
      </c>
      <c r="E16" s="213">
        <f>E15*D16</f>
        <v>0.23</v>
      </c>
      <c r="F16" s="213"/>
      <c r="G16" s="213"/>
      <c r="H16" s="213"/>
      <c r="I16" s="213">
        <f>H16*E16</f>
        <v>0</v>
      </c>
      <c r="J16" s="213"/>
      <c r="K16" s="213"/>
      <c r="L16" s="213">
        <f>K16+I16+G16</f>
        <v>0</v>
      </c>
    </row>
    <row r="17" spans="1:12" ht="15.75" customHeight="1">
      <c r="A17" s="264"/>
      <c r="B17" s="313" t="s">
        <v>163</v>
      </c>
      <c r="C17" s="215" t="s">
        <v>137</v>
      </c>
      <c r="D17" s="215">
        <v>1.02</v>
      </c>
      <c r="E17" s="213">
        <f>E15*D17</f>
        <v>0.2346</v>
      </c>
      <c r="F17" s="213"/>
      <c r="G17" s="213">
        <f>F17*E17</f>
        <v>0</v>
      </c>
      <c r="H17" s="213"/>
      <c r="I17" s="213"/>
      <c r="J17" s="213"/>
      <c r="K17" s="213"/>
      <c r="L17" s="213">
        <f>K17+I17+G17</f>
        <v>0</v>
      </c>
    </row>
    <row r="18" spans="1:12" ht="15.75" customHeight="1">
      <c r="A18" s="267"/>
      <c r="B18" s="313" t="s">
        <v>123</v>
      </c>
      <c r="C18" s="215" t="s">
        <v>0</v>
      </c>
      <c r="D18" s="215">
        <v>0.62</v>
      </c>
      <c r="E18" s="213">
        <f>E15*D18</f>
        <v>0.1426</v>
      </c>
      <c r="F18" s="213"/>
      <c r="G18" s="213">
        <f>F18*E18</f>
        <v>0</v>
      </c>
      <c r="H18" s="213"/>
      <c r="I18" s="213"/>
      <c r="J18" s="213"/>
      <c r="K18" s="213"/>
      <c r="L18" s="213">
        <f>K18+I18+G18</f>
        <v>0</v>
      </c>
    </row>
    <row r="19" spans="1:12" ht="57.75" customHeight="1">
      <c r="A19" s="262">
        <v>3</v>
      </c>
      <c r="B19" s="263" t="s">
        <v>278</v>
      </c>
      <c r="C19" s="211" t="s">
        <v>143</v>
      </c>
      <c r="D19" s="211"/>
      <c r="E19" s="212">
        <v>2</v>
      </c>
      <c r="F19" s="283"/>
      <c r="G19" s="283"/>
      <c r="H19" s="283"/>
      <c r="I19" s="283"/>
      <c r="J19" s="283"/>
      <c r="K19" s="283"/>
      <c r="L19" s="283"/>
    </row>
    <row r="20" spans="1:12" ht="16.5" customHeight="1">
      <c r="A20" s="264"/>
      <c r="B20" s="305" t="s">
        <v>153</v>
      </c>
      <c r="C20" s="92" t="s">
        <v>0</v>
      </c>
      <c r="D20" s="213">
        <v>1</v>
      </c>
      <c r="E20" s="213">
        <f>E19*D20</f>
        <v>2</v>
      </c>
      <c r="F20" s="283"/>
      <c r="G20" s="283"/>
      <c r="H20" s="283"/>
      <c r="I20" s="283">
        <f>H20*E20</f>
        <v>0</v>
      </c>
      <c r="J20" s="283"/>
      <c r="K20" s="283"/>
      <c r="L20" s="283">
        <f>K20+I20+G20</f>
        <v>0</v>
      </c>
    </row>
    <row r="21" spans="1:12" ht="16.5" customHeight="1">
      <c r="A21" s="264"/>
      <c r="B21" s="313" t="s">
        <v>284</v>
      </c>
      <c r="C21" s="215" t="s">
        <v>140</v>
      </c>
      <c r="D21" s="215">
        <v>1.25</v>
      </c>
      <c r="E21" s="213">
        <f>E19*D21</f>
        <v>2.5</v>
      </c>
      <c r="F21" s="283"/>
      <c r="G21" s="283"/>
      <c r="H21" s="283"/>
      <c r="I21" s="283"/>
      <c r="J21" s="283"/>
      <c r="K21" s="283">
        <f>J21*E21</f>
        <v>0</v>
      </c>
      <c r="L21" s="283">
        <f>K21+I21+G21</f>
        <v>0</v>
      </c>
    </row>
    <row r="22" spans="1:12" ht="46.5" customHeight="1">
      <c r="A22" s="264"/>
      <c r="B22" s="314" t="s">
        <v>279</v>
      </c>
      <c r="C22" s="210" t="s">
        <v>143</v>
      </c>
      <c r="D22" s="260">
        <v>1</v>
      </c>
      <c r="E22" s="260">
        <f>E19*D22</f>
        <v>2</v>
      </c>
      <c r="F22" s="285"/>
      <c r="G22" s="285">
        <f>F22*E22</f>
        <v>0</v>
      </c>
      <c r="H22" s="285"/>
      <c r="I22" s="285"/>
      <c r="J22" s="285"/>
      <c r="K22" s="285"/>
      <c r="L22" s="285">
        <f>K22+I22+G22</f>
        <v>0</v>
      </c>
    </row>
    <row r="23" spans="1:12" ht="14.25" customHeight="1">
      <c r="A23" s="308"/>
      <c r="B23" s="263" t="s">
        <v>5</v>
      </c>
      <c r="C23" s="211"/>
      <c r="D23" s="211"/>
      <c r="E23" s="212"/>
      <c r="F23" s="255"/>
      <c r="G23" s="255">
        <f>SUM(G12:G22)</f>
        <v>0</v>
      </c>
      <c r="H23" s="255"/>
      <c r="I23" s="255"/>
      <c r="J23" s="255"/>
      <c r="K23" s="255"/>
      <c r="L23" s="255">
        <f>SUM(L12:L22)</f>
        <v>0</v>
      </c>
    </row>
    <row r="24" spans="1:12" ht="15" customHeight="1">
      <c r="A24" s="308"/>
      <c r="B24" s="103" t="s">
        <v>132</v>
      </c>
      <c r="C24" s="252">
        <v>0.05</v>
      </c>
      <c r="D24" s="211"/>
      <c r="E24" s="212"/>
      <c r="F24" s="212"/>
      <c r="G24" s="212"/>
      <c r="H24" s="212"/>
      <c r="I24" s="212"/>
      <c r="J24" s="212"/>
      <c r="K24" s="212"/>
      <c r="L24" s="213">
        <f>G23*C24</f>
        <v>0</v>
      </c>
    </row>
    <row r="25" spans="1:12" ht="15" customHeight="1">
      <c r="A25" s="269"/>
      <c r="B25" s="291" t="s">
        <v>5</v>
      </c>
      <c r="C25" s="225"/>
      <c r="D25" s="286"/>
      <c r="E25" s="287"/>
      <c r="F25" s="287"/>
      <c r="G25" s="287"/>
      <c r="H25" s="287"/>
      <c r="I25" s="287"/>
      <c r="J25" s="287"/>
      <c r="K25" s="287"/>
      <c r="L25" s="214">
        <f>L24+L23</f>
        <v>0</v>
      </c>
    </row>
    <row r="26" spans="1:12" ht="15" customHeight="1">
      <c r="A26" s="269"/>
      <c r="B26" s="211" t="s">
        <v>285</v>
      </c>
      <c r="C26" s="278">
        <v>0.1</v>
      </c>
      <c r="D26" s="211"/>
      <c r="E26" s="212"/>
      <c r="F26" s="212"/>
      <c r="G26" s="212"/>
      <c r="H26" s="212"/>
      <c r="I26" s="212"/>
      <c r="J26" s="212"/>
      <c r="K26" s="212"/>
      <c r="L26" s="213">
        <f>L25*C26</f>
        <v>0</v>
      </c>
    </row>
    <row r="27" spans="1:12" ht="15" customHeight="1">
      <c r="A27" s="269"/>
      <c r="B27" s="284" t="s">
        <v>5</v>
      </c>
      <c r="C27" s="211"/>
      <c r="D27" s="211"/>
      <c r="E27" s="212"/>
      <c r="F27" s="212"/>
      <c r="G27" s="212"/>
      <c r="H27" s="212"/>
      <c r="I27" s="212"/>
      <c r="J27" s="212"/>
      <c r="K27" s="212"/>
      <c r="L27" s="213">
        <f>L26+L25</f>
        <v>0</v>
      </c>
    </row>
    <row r="28" spans="1:12" ht="15" customHeight="1">
      <c r="A28" s="269"/>
      <c r="B28" s="211" t="s">
        <v>239</v>
      </c>
      <c r="C28" s="278">
        <v>0.08</v>
      </c>
      <c r="D28" s="211"/>
      <c r="E28" s="212"/>
      <c r="F28" s="212"/>
      <c r="G28" s="212"/>
      <c r="H28" s="212"/>
      <c r="I28" s="212"/>
      <c r="J28" s="212"/>
      <c r="K28" s="212"/>
      <c r="L28" s="213">
        <f>L27*C28</f>
        <v>0</v>
      </c>
    </row>
    <row r="29" spans="1:12" ht="15" customHeight="1">
      <c r="A29" s="269"/>
      <c r="B29" s="284" t="s">
        <v>5</v>
      </c>
      <c r="C29" s="211"/>
      <c r="D29" s="211"/>
      <c r="E29" s="212"/>
      <c r="F29" s="212"/>
      <c r="G29" s="212"/>
      <c r="H29" s="212"/>
      <c r="I29" s="212"/>
      <c r="J29" s="212"/>
      <c r="K29" s="212"/>
      <c r="L29" s="213">
        <f>SUM(L27:L28)</f>
        <v>0</v>
      </c>
    </row>
    <row r="30" spans="2:12" ht="15" customHeight="1">
      <c r="B30" s="97" t="s">
        <v>120</v>
      </c>
      <c r="C30" s="98">
        <v>0.03</v>
      </c>
      <c r="D30" s="103"/>
      <c r="E30" s="104"/>
      <c r="F30" s="97"/>
      <c r="G30" s="95"/>
      <c r="H30" s="95"/>
      <c r="I30" s="95"/>
      <c r="J30" s="105"/>
      <c r="K30" s="105"/>
      <c r="L30" s="91">
        <f>L29*C30</f>
        <v>0</v>
      </c>
    </row>
    <row r="31" spans="2:12" ht="15" customHeight="1">
      <c r="B31" s="99" t="s">
        <v>5</v>
      </c>
      <c r="C31" s="98"/>
      <c r="D31" s="103"/>
      <c r="E31" s="104"/>
      <c r="F31" s="97"/>
      <c r="G31" s="95"/>
      <c r="H31" s="95"/>
      <c r="I31" s="95"/>
      <c r="J31" s="105"/>
      <c r="K31" s="105"/>
      <c r="L31" s="91">
        <f>L30+L29</f>
        <v>0</v>
      </c>
    </row>
    <row r="32" spans="2:12" ht="15" customHeight="1">
      <c r="B32" s="97" t="s">
        <v>135</v>
      </c>
      <c r="C32" s="98">
        <v>0.18</v>
      </c>
      <c r="D32" s="103"/>
      <c r="E32" s="104"/>
      <c r="F32" s="97"/>
      <c r="G32" s="95"/>
      <c r="H32" s="95"/>
      <c r="I32" s="95"/>
      <c r="J32" s="105"/>
      <c r="K32" s="105"/>
      <c r="L32" s="91">
        <f>L31*C32</f>
        <v>0</v>
      </c>
    </row>
    <row r="33" spans="2:12" ht="15" customHeight="1">
      <c r="B33" s="99" t="s">
        <v>152</v>
      </c>
      <c r="C33" s="106"/>
      <c r="D33" s="106"/>
      <c r="E33" s="106"/>
      <c r="F33" s="106"/>
      <c r="G33" s="107"/>
      <c r="H33" s="107"/>
      <c r="I33" s="107"/>
      <c r="J33" s="107"/>
      <c r="K33" s="107"/>
      <c r="L33" s="108">
        <f>L32+L31</f>
        <v>0</v>
      </c>
    </row>
  </sheetData>
  <sheetProtection/>
  <mergeCells count="8">
    <mergeCell ref="H9:I9"/>
    <mergeCell ref="J9:K9"/>
    <mergeCell ref="L9:L10"/>
    <mergeCell ref="A9:A10"/>
    <mergeCell ref="B9:B10"/>
    <mergeCell ref="C9:C10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07"/>
  <sheetViews>
    <sheetView zoomScalePageLayoutView="0" workbookViewId="0" topLeftCell="A71">
      <selection activeCell="N18" sqref="N18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411</v>
      </c>
      <c r="C2" s="65"/>
      <c r="D2" s="65"/>
      <c r="E2" s="306"/>
      <c r="F2" s="306"/>
      <c r="G2" s="306"/>
      <c r="H2" s="150"/>
      <c r="I2" s="67"/>
      <c r="J2" s="67"/>
      <c r="K2" s="67"/>
      <c r="L2" s="67"/>
    </row>
    <row r="3" spans="2:12" ht="16.5" customHeight="1">
      <c r="B3" s="65" t="s">
        <v>410</v>
      </c>
      <c r="C3" s="65"/>
      <c r="D3" s="65"/>
      <c r="E3" s="306"/>
      <c r="F3" s="306"/>
      <c r="G3" s="306"/>
      <c r="H3" s="150"/>
      <c r="I3" s="67"/>
      <c r="J3" s="67"/>
      <c r="K3" s="67"/>
      <c r="L3" s="67"/>
    </row>
    <row r="4" spans="2:12" ht="16.5" customHeight="1">
      <c r="B4" s="150"/>
      <c r="C4" s="150"/>
      <c r="D4" s="150"/>
      <c r="E4" s="150"/>
      <c r="F4" s="150"/>
      <c r="G4" s="150"/>
      <c r="H4" s="150"/>
      <c r="I4" s="67"/>
      <c r="J4" s="67"/>
      <c r="K4" s="67"/>
      <c r="L4" s="67"/>
    </row>
    <row r="5" spans="2:12" ht="21" customHeight="1">
      <c r="B5" s="67"/>
      <c r="C5" s="65" t="s">
        <v>384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256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3.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546" t="s">
        <v>10</v>
      </c>
      <c r="B9" s="129"/>
      <c r="C9" s="71"/>
      <c r="D9" s="548" t="s">
        <v>2</v>
      </c>
      <c r="E9" s="549"/>
      <c r="F9" s="550" t="s">
        <v>3</v>
      </c>
      <c r="G9" s="551"/>
      <c r="H9" s="540" t="s">
        <v>4</v>
      </c>
      <c r="I9" s="541"/>
      <c r="J9" s="540" t="s">
        <v>126</v>
      </c>
      <c r="K9" s="541"/>
      <c r="L9" s="542" t="s">
        <v>155</v>
      </c>
    </row>
    <row r="10" spans="1:12" ht="72" customHeight="1">
      <c r="A10" s="547"/>
      <c r="B10" s="87" t="s">
        <v>11</v>
      </c>
      <c r="C10" s="88" t="s">
        <v>1</v>
      </c>
      <c r="D10" s="127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43"/>
    </row>
    <row r="11" spans="1:12" ht="13.5">
      <c r="A11" s="235" t="s">
        <v>8</v>
      </c>
      <c r="B11" s="236">
        <v>2</v>
      </c>
      <c r="C11" s="237">
        <v>3</v>
      </c>
      <c r="D11" s="307" t="s">
        <v>9</v>
      </c>
      <c r="E11" s="238">
        <v>5</v>
      </c>
      <c r="F11" s="239">
        <v>6</v>
      </c>
      <c r="G11" s="238">
        <v>7</v>
      </c>
      <c r="H11" s="239">
        <v>8</v>
      </c>
      <c r="I11" s="238">
        <v>9</v>
      </c>
      <c r="J11" s="238">
        <v>10</v>
      </c>
      <c r="K11" s="238">
        <v>11</v>
      </c>
      <c r="L11" s="235">
        <v>12</v>
      </c>
    </row>
    <row r="12" spans="1:12" ht="16.5">
      <c r="A12" s="184"/>
      <c r="B12" s="553" t="s">
        <v>240</v>
      </c>
      <c r="C12" s="553"/>
      <c r="D12" s="553"/>
      <c r="E12" s="553"/>
      <c r="F12" s="80"/>
      <c r="G12" s="80"/>
      <c r="H12" s="81"/>
      <c r="I12" s="80"/>
      <c r="J12" s="80"/>
      <c r="K12" s="80"/>
      <c r="L12" s="82"/>
    </row>
    <row r="13" spans="1:12" ht="27">
      <c r="A13" s="257">
        <v>1</v>
      </c>
      <c r="B13" s="263" t="s">
        <v>505</v>
      </c>
      <c r="C13" s="211" t="s">
        <v>124</v>
      </c>
      <c r="D13" s="211"/>
      <c r="E13" s="212">
        <v>32</v>
      </c>
      <c r="F13" s="260"/>
      <c r="G13" s="260"/>
      <c r="H13" s="258"/>
      <c r="I13" s="258"/>
      <c r="J13" s="251"/>
      <c r="K13" s="251"/>
      <c r="L13" s="258"/>
    </row>
    <row r="14" spans="1:12" ht="13.5">
      <c r="A14" s="259"/>
      <c r="B14" s="305" t="s">
        <v>153</v>
      </c>
      <c r="C14" s="92" t="s">
        <v>0</v>
      </c>
      <c r="D14" s="84">
        <v>1</v>
      </c>
      <c r="E14" s="260">
        <f>E13*D14</f>
        <v>32</v>
      </c>
      <c r="F14" s="260"/>
      <c r="G14" s="260"/>
      <c r="H14" s="258"/>
      <c r="I14" s="258">
        <f>H14*E14</f>
        <v>0</v>
      </c>
      <c r="J14" s="251"/>
      <c r="K14" s="251"/>
      <c r="L14" s="258">
        <f>K14+I14+G14</f>
        <v>0</v>
      </c>
    </row>
    <row r="15" spans="1:12" ht="13.5">
      <c r="A15" s="259"/>
      <c r="B15" s="86" t="s">
        <v>508</v>
      </c>
      <c r="C15" s="215" t="s">
        <v>124</v>
      </c>
      <c r="D15" s="213">
        <v>1</v>
      </c>
      <c r="E15" s="213">
        <f>E13*D15</f>
        <v>32</v>
      </c>
      <c r="F15" s="213"/>
      <c r="G15" s="213">
        <f>F15*E15</f>
        <v>0</v>
      </c>
      <c r="H15" s="258"/>
      <c r="I15" s="258"/>
      <c r="J15" s="251"/>
      <c r="K15" s="251"/>
      <c r="L15" s="258">
        <f>K15+I15+G15</f>
        <v>0</v>
      </c>
    </row>
    <row r="16" spans="1:12" ht="27">
      <c r="A16" s="257">
        <v>2</v>
      </c>
      <c r="B16" s="263" t="s">
        <v>506</v>
      </c>
      <c r="C16" s="211" t="s">
        <v>124</v>
      </c>
      <c r="D16" s="212"/>
      <c r="E16" s="212">
        <v>20</v>
      </c>
      <c r="F16" s="260"/>
      <c r="G16" s="214"/>
      <c r="H16" s="258"/>
      <c r="I16" s="258"/>
      <c r="J16" s="261"/>
      <c r="K16" s="261"/>
      <c r="L16" s="258"/>
    </row>
    <row r="17" spans="1:12" ht="13.5">
      <c r="A17" s="259"/>
      <c r="B17" s="305" t="s">
        <v>153</v>
      </c>
      <c r="C17" s="92" t="s">
        <v>0</v>
      </c>
      <c r="D17" s="84">
        <v>1</v>
      </c>
      <c r="E17" s="213">
        <f>E16*D17</f>
        <v>20</v>
      </c>
      <c r="F17" s="260"/>
      <c r="G17" s="214"/>
      <c r="H17" s="258"/>
      <c r="I17" s="258">
        <f>H17*E17</f>
        <v>0</v>
      </c>
      <c r="J17" s="261"/>
      <c r="K17" s="261"/>
      <c r="L17" s="258">
        <f>K17+I17+G17</f>
        <v>0</v>
      </c>
    </row>
    <row r="18" spans="1:12" ht="13.5">
      <c r="A18" s="259"/>
      <c r="B18" s="314" t="s">
        <v>509</v>
      </c>
      <c r="C18" s="210" t="s">
        <v>124</v>
      </c>
      <c r="D18" s="260">
        <v>1</v>
      </c>
      <c r="E18" s="260">
        <f>E16*D18</f>
        <v>20</v>
      </c>
      <c r="F18" s="260"/>
      <c r="G18" s="268">
        <f>F18*E18</f>
        <v>0</v>
      </c>
      <c r="H18" s="258"/>
      <c r="I18" s="258"/>
      <c r="J18" s="438"/>
      <c r="K18" s="438"/>
      <c r="L18" s="258">
        <f>K18+I18+G18</f>
        <v>0</v>
      </c>
    </row>
    <row r="19" spans="1:12" ht="13.5">
      <c r="A19" s="439">
        <v>3</v>
      </c>
      <c r="B19" s="263" t="s">
        <v>516</v>
      </c>
      <c r="C19" s="211" t="s">
        <v>143</v>
      </c>
      <c r="D19" s="212"/>
      <c r="E19" s="212">
        <v>1</v>
      </c>
      <c r="F19" s="260"/>
      <c r="G19" s="213"/>
      <c r="H19" s="258"/>
      <c r="I19" s="258"/>
      <c r="J19" s="251"/>
      <c r="K19" s="251"/>
      <c r="L19" s="258"/>
    </row>
    <row r="20" spans="1:12" ht="13.5">
      <c r="A20" s="259"/>
      <c r="B20" s="305" t="s">
        <v>153</v>
      </c>
      <c r="C20" s="92" t="s">
        <v>0</v>
      </c>
      <c r="D20" s="84">
        <v>1</v>
      </c>
      <c r="E20" s="213">
        <f>E19*D20</f>
        <v>1</v>
      </c>
      <c r="F20" s="260"/>
      <c r="G20" s="214"/>
      <c r="H20" s="258"/>
      <c r="I20" s="258">
        <f>H20*E20</f>
        <v>0</v>
      </c>
      <c r="J20" s="261"/>
      <c r="K20" s="261"/>
      <c r="L20" s="258">
        <f>K20+I20+G20</f>
        <v>0</v>
      </c>
    </row>
    <row r="21" spans="1:12" ht="13.5">
      <c r="A21" s="259"/>
      <c r="B21" s="86" t="s">
        <v>515</v>
      </c>
      <c r="C21" s="215" t="s">
        <v>143</v>
      </c>
      <c r="D21" s="213"/>
      <c r="E21" s="213">
        <v>1</v>
      </c>
      <c r="F21" s="260"/>
      <c r="G21" s="214">
        <f>F21*E21</f>
        <v>0</v>
      </c>
      <c r="H21" s="258"/>
      <c r="I21" s="258"/>
      <c r="J21" s="261"/>
      <c r="K21" s="261"/>
      <c r="L21" s="258">
        <f>K21+I21+G21</f>
        <v>0</v>
      </c>
    </row>
    <row r="22" spans="1:12" ht="13.5">
      <c r="A22" s="259"/>
      <c r="B22" s="86" t="s">
        <v>357</v>
      </c>
      <c r="C22" s="215" t="s">
        <v>0</v>
      </c>
      <c r="D22" s="213"/>
      <c r="E22" s="213">
        <v>1</v>
      </c>
      <c r="F22" s="260"/>
      <c r="G22" s="214">
        <f>F22*E22</f>
        <v>0</v>
      </c>
      <c r="H22" s="258"/>
      <c r="I22" s="258"/>
      <c r="J22" s="261"/>
      <c r="K22" s="261"/>
      <c r="L22" s="258">
        <f>K22+I22+G22</f>
        <v>0</v>
      </c>
    </row>
    <row r="23" spans="1:12" ht="27">
      <c r="A23" s="257">
        <v>4</v>
      </c>
      <c r="B23" s="263" t="s">
        <v>507</v>
      </c>
      <c r="C23" s="211" t="s">
        <v>124</v>
      </c>
      <c r="D23" s="211"/>
      <c r="E23" s="212">
        <v>32</v>
      </c>
      <c r="F23" s="260"/>
      <c r="G23" s="260"/>
      <c r="H23" s="258"/>
      <c r="I23" s="258"/>
      <c r="J23" s="251"/>
      <c r="K23" s="251"/>
      <c r="L23" s="258"/>
    </row>
    <row r="24" spans="1:12" ht="13.5">
      <c r="A24" s="259"/>
      <c r="B24" s="305" t="s">
        <v>153</v>
      </c>
      <c r="C24" s="92" t="s">
        <v>0</v>
      </c>
      <c r="D24" s="84">
        <v>1</v>
      </c>
      <c r="E24" s="260">
        <f>E23*D24</f>
        <v>32</v>
      </c>
      <c r="F24" s="260"/>
      <c r="G24" s="260"/>
      <c r="H24" s="258"/>
      <c r="I24" s="258">
        <f>H24*E24</f>
        <v>0</v>
      </c>
      <c r="J24" s="251"/>
      <c r="K24" s="251"/>
      <c r="L24" s="258">
        <f>K24+I24+G24</f>
        <v>0</v>
      </c>
    </row>
    <row r="25" spans="1:12" ht="13.5">
      <c r="A25" s="259"/>
      <c r="B25" s="86" t="s">
        <v>510</v>
      </c>
      <c r="C25" s="215" t="s">
        <v>124</v>
      </c>
      <c r="D25" s="213">
        <v>1</v>
      </c>
      <c r="E25" s="213">
        <f>E23*D25</f>
        <v>32</v>
      </c>
      <c r="F25" s="213"/>
      <c r="G25" s="213">
        <f>F25*E25</f>
        <v>0</v>
      </c>
      <c r="H25" s="258"/>
      <c r="I25" s="258"/>
      <c r="J25" s="251"/>
      <c r="K25" s="251"/>
      <c r="L25" s="258">
        <f>K25+I25+G25</f>
        <v>0</v>
      </c>
    </row>
    <row r="26" spans="1:12" ht="13.5">
      <c r="A26" s="262">
        <v>5</v>
      </c>
      <c r="B26" s="263" t="s">
        <v>242</v>
      </c>
      <c r="C26" s="211" t="s">
        <v>143</v>
      </c>
      <c r="D26" s="212"/>
      <c r="E26" s="212">
        <v>10</v>
      </c>
      <c r="F26" s="213"/>
      <c r="G26" s="214"/>
      <c r="H26" s="213"/>
      <c r="I26" s="213"/>
      <c r="J26" s="214"/>
      <c r="K26" s="214"/>
      <c r="L26" s="258"/>
    </row>
    <row r="27" spans="1:12" ht="13.5">
      <c r="A27" s="264"/>
      <c r="B27" s="305" t="s">
        <v>153</v>
      </c>
      <c r="C27" s="92" t="s">
        <v>0</v>
      </c>
      <c r="D27" s="84">
        <v>1</v>
      </c>
      <c r="E27" s="213">
        <f>E26*D27</f>
        <v>10</v>
      </c>
      <c r="F27" s="213"/>
      <c r="G27" s="214"/>
      <c r="H27" s="213"/>
      <c r="I27" s="213">
        <f>H27*E27</f>
        <v>0</v>
      </c>
      <c r="J27" s="214"/>
      <c r="K27" s="214"/>
      <c r="L27" s="258">
        <f>K27+I27+G27</f>
        <v>0</v>
      </c>
    </row>
    <row r="28" spans="1:12" ht="13.5">
      <c r="A28" s="264"/>
      <c r="B28" s="86" t="s">
        <v>243</v>
      </c>
      <c r="C28" s="215" t="s">
        <v>143</v>
      </c>
      <c r="D28" s="215"/>
      <c r="E28" s="213">
        <v>8</v>
      </c>
      <c r="F28" s="213"/>
      <c r="G28" s="214">
        <f>F28*E28</f>
        <v>0</v>
      </c>
      <c r="H28" s="213"/>
      <c r="I28" s="213"/>
      <c r="J28" s="214"/>
      <c r="K28" s="214"/>
      <c r="L28" s="258">
        <f>K28+I28+G28</f>
        <v>0</v>
      </c>
    </row>
    <row r="29" spans="1:12" ht="13.5">
      <c r="A29" s="264"/>
      <c r="B29" s="86" t="s">
        <v>244</v>
      </c>
      <c r="C29" s="215" t="s">
        <v>143</v>
      </c>
      <c r="D29" s="215"/>
      <c r="E29" s="213">
        <v>2</v>
      </c>
      <c r="F29" s="213"/>
      <c r="G29" s="214">
        <f>F29*E29</f>
        <v>0</v>
      </c>
      <c r="H29" s="213"/>
      <c r="I29" s="213"/>
      <c r="J29" s="214"/>
      <c r="K29" s="214"/>
      <c r="L29" s="258">
        <f>K29+I29+G29</f>
        <v>0</v>
      </c>
    </row>
    <row r="30" spans="1:12" ht="19.5" customHeight="1">
      <c r="A30" s="222">
        <v>6</v>
      </c>
      <c r="B30" s="253" t="s">
        <v>245</v>
      </c>
      <c r="C30" s="103" t="s">
        <v>124</v>
      </c>
      <c r="D30" s="103"/>
      <c r="E30" s="124">
        <v>14</v>
      </c>
      <c r="F30" s="265"/>
      <c r="G30" s="266"/>
      <c r="H30" s="265"/>
      <c r="I30" s="266"/>
      <c r="J30" s="251"/>
      <c r="K30" s="251"/>
      <c r="L30" s="186"/>
    </row>
    <row r="31" spans="1:12" ht="13.5">
      <c r="A31" s="259"/>
      <c r="B31" s="305" t="s">
        <v>153</v>
      </c>
      <c r="C31" s="92" t="s">
        <v>0</v>
      </c>
      <c r="D31" s="258">
        <v>1</v>
      </c>
      <c r="E31" s="258">
        <f>E30*D31</f>
        <v>14</v>
      </c>
      <c r="F31" s="265"/>
      <c r="G31" s="266"/>
      <c r="H31" s="258"/>
      <c r="I31" s="258">
        <f>H31*E31</f>
        <v>0</v>
      </c>
      <c r="J31" s="251"/>
      <c r="K31" s="251"/>
      <c r="L31" s="258">
        <f>K31+I31+G31</f>
        <v>0</v>
      </c>
    </row>
    <row r="32" spans="1:12" ht="13.5">
      <c r="A32" s="259"/>
      <c r="B32" s="86" t="s">
        <v>246</v>
      </c>
      <c r="C32" s="215" t="s">
        <v>124</v>
      </c>
      <c r="D32" s="213">
        <v>1</v>
      </c>
      <c r="E32" s="213">
        <f>E30*D32</f>
        <v>14</v>
      </c>
      <c r="F32" s="213"/>
      <c r="G32" s="213">
        <f>F32*E32</f>
        <v>0</v>
      </c>
      <c r="H32" s="265"/>
      <c r="I32" s="266"/>
      <c r="J32" s="251"/>
      <c r="K32" s="251"/>
      <c r="L32" s="258">
        <f>K32+I32+G32</f>
        <v>0</v>
      </c>
    </row>
    <row r="33" spans="1:12" ht="18" customHeight="1">
      <c r="A33" s="222">
        <v>7</v>
      </c>
      <c r="B33" s="253" t="s">
        <v>511</v>
      </c>
      <c r="C33" s="103" t="s">
        <v>124</v>
      </c>
      <c r="D33" s="124"/>
      <c r="E33" s="124">
        <v>4</v>
      </c>
      <c r="F33" s="213"/>
      <c r="G33" s="214"/>
      <c r="H33" s="213"/>
      <c r="I33" s="213"/>
      <c r="J33" s="214"/>
      <c r="K33" s="214"/>
      <c r="L33" s="213"/>
    </row>
    <row r="34" spans="1:12" ht="13.5">
      <c r="A34" s="259"/>
      <c r="B34" s="305" t="s">
        <v>179</v>
      </c>
      <c r="C34" s="92" t="s">
        <v>0</v>
      </c>
      <c r="D34" s="213">
        <v>1</v>
      </c>
      <c r="E34" s="213">
        <f>E33*D34</f>
        <v>4</v>
      </c>
      <c r="F34" s="213"/>
      <c r="G34" s="214"/>
      <c r="H34" s="213"/>
      <c r="I34" s="213">
        <f>H34*E34</f>
        <v>0</v>
      </c>
      <c r="J34" s="214"/>
      <c r="K34" s="214"/>
      <c r="L34" s="214">
        <f>K34+I34+G34</f>
        <v>0</v>
      </c>
    </row>
    <row r="35" spans="1:12" ht="13.5">
      <c r="A35" s="259"/>
      <c r="B35" s="86" t="s">
        <v>512</v>
      </c>
      <c r="C35" s="215" t="s">
        <v>124</v>
      </c>
      <c r="D35" s="84">
        <v>1</v>
      </c>
      <c r="E35" s="213">
        <f>E33*D35</f>
        <v>4</v>
      </c>
      <c r="F35" s="213"/>
      <c r="G35" s="214">
        <f>F35*E35</f>
        <v>0</v>
      </c>
      <c r="H35" s="213"/>
      <c r="I35" s="213"/>
      <c r="J35" s="214"/>
      <c r="K35" s="214"/>
      <c r="L35" s="214">
        <f>K35+I35+G35</f>
        <v>0</v>
      </c>
    </row>
    <row r="36" spans="1:12" ht="27">
      <c r="A36" s="257">
        <v>8</v>
      </c>
      <c r="B36" s="253" t="s">
        <v>247</v>
      </c>
      <c r="C36" s="103" t="s">
        <v>143</v>
      </c>
      <c r="D36" s="124"/>
      <c r="E36" s="212">
        <v>13</v>
      </c>
      <c r="F36" s="213"/>
      <c r="G36" s="214"/>
      <c r="H36" s="213"/>
      <c r="I36" s="213"/>
      <c r="J36" s="214"/>
      <c r="K36" s="214"/>
      <c r="L36" s="214"/>
    </row>
    <row r="37" spans="1:12" ht="13.5">
      <c r="A37" s="259"/>
      <c r="B37" s="305" t="s">
        <v>179</v>
      </c>
      <c r="C37" s="92" t="s">
        <v>0</v>
      </c>
      <c r="D37" s="84">
        <v>1</v>
      </c>
      <c r="E37" s="213">
        <f>E36*D37</f>
        <v>13</v>
      </c>
      <c r="F37" s="213"/>
      <c r="G37" s="214"/>
      <c r="H37" s="213"/>
      <c r="I37" s="213">
        <f>H37*E37</f>
        <v>0</v>
      </c>
      <c r="J37" s="214"/>
      <c r="K37" s="214"/>
      <c r="L37" s="214">
        <f aca="true" t="shared" si="0" ref="L37:L43">K37+I37+G37</f>
        <v>0</v>
      </c>
    </row>
    <row r="38" spans="1:12" ht="13.5">
      <c r="A38" s="259"/>
      <c r="B38" s="86" t="s">
        <v>248</v>
      </c>
      <c r="C38" s="215" t="s">
        <v>143</v>
      </c>
      <c r="D38" s="215"/>
      <c r="E38" s="213">
        <v>8</v>
      </c>
      <c r="F38" s="213"/>
      <c r="G38" s="213">
        <f aca="true" t="shared" si="1" ref="G38:G43">F38*E38</f>
        <v>0</v>
      </c>
      <c r="H38" s="265"/>
      <c r="I38" s="266"/>
      <c r="J38" s="251"/>
      <c r="K38" s="251"/>
      <c r="L38" s="214">
        <f t="shared" si="0"/>
        <v>0</v>
      </c>
    </row>
    <row r="39" spans="1:12" ht="13.5">
      <c r="A39" s="259"/>
      <c r="B39" s="86" t="s">
        <v>249</v>
      </c>
      <c r="C39" s="215" t="s">
        <v>143</v>
      </c>
      <c r="D39" s="215"/>
      <c r="E39" s="213">
        <v>2</v>
      </c>
      <c r="F39" s="213"/>
      <c r="G39" s="213">
        <f>F39*E39</f>
        <v>0</v>
      </c>
      <c r="H39" s="265"/>
      <c r="I39" s="266"/>
      <c r="J39" s="251"/>
      <c r="K39" s="251"/>
      <c r="L39" s="214">
        <f t="shared" si="0"/>
        <v>0</v>
      </c>
    </row>
    <row r="40" spans="1:12" ht="13.5">
      <c r="A40" s="259"/>
      <c r="B40" s="86" t="s">
        <v>513</v>
      </c>
      <c r="C40" s="215" t="s">
        <v>143</v>
      </c>
      <c r="D40" s="215"/>
      <c r="E40" s="213">
        <v>1</v>
      </c>
      <c r="F40" s="213"/>
      <c r="G40" s="214">
        <f t="shared" si="1"/>
        <v>0</v>
      </c>
      <c r="H40" s="213"/>
      <c r="I40" s="213"/>
      <c r="J40" s="214"/>
      <c r="K40" s="214"/>
      <c r="L40" s="214">
        <f t="shared" si="0"/>
        <v>0</v>
      </c>
    </row>
    <row r="41" spans="1:12" ht="13.5">
      <c r="A41" s="259"/>
      <c r="B41" s="86" t="s">
        <v>514</v>
      </c>
      <c r="C41" s="215" t="s">
        <v>143</v>
      </c>
      <c r="D41" s="215"/>
      <c r="E41" s="213">
        <v>1</v>
      </c>
      <c r="F41" s="213"/>
      <c r="G41" s="214">
        <f t="shared" si="1"/>
        <v>0</v>
      </c>
      <c r="H41" s="213"/>
      <c r="I41" s="213"/>
      <c r="J41" s="214"/>
      <c r="K41" s="214"/>
      <c r="L41" s="214">
        <f t="shared" si="0"/>
        <v>0</v>
      </c>
    </row>
    <row r="42" spans="1:12" ht="13.5">
      <c r="A42" s="259"/>
      <c r="B42" s="86" t="s">
        <v>250</v>
      </c>
      <c r="C42" s="215" t="s">
        <v>143</v>
      </c>
      <c r="D42" s="215"/>
      <c r="E42" s="213">
        <v>1</v>
      </c>
      <c r="F42" s="213"/>
      <c r="G42" s="214">
        <f t="shared" si="1"/>
        <v>0</v>
      </c>
      <c r="H42" s="213"/>
      <c r="I42" s="213"/>
      <c r="J42" s="214"/>
      <c r="K42" s="214"/>
      <c r="L42" s="214">
        <f t="shared" si="0"/>
        <v>0</v>
      </c>
    </row>
    <row r="43" spans="1:12" ht="13.5">
      <c r="A43" s="259"/>
      <c r="B43" s="310" t="s">
        <v>517</v>
      </c>
      <c r="C43" s="190" t="s">
        <v>0</v>
      </c>
      <c r="D43" s="190">
        <v>0.75</v>
      </c>
      <c r="E43" s="213">
        <f>E36*D43</f>
        <v>9.75</v>
      </c>
      <c r="F43" s="213"/>
      <c r="G43" s="214">
        <f t="shared" si="1"/>
        <v>0</v>
      </c>
      <c r="H43" s="213"/>
      <c r="I43" s="213"/>
      <c r="J43" s="214"/>
      <c r="K43" s="214"/>
      <c r="L43" s="214">
        <f t="shared" si="0"/>
        <v>0</v>
      </c>
    </row>
    <row r="44" spans="1:12" ht="13.5">
      <c r="A44" s="262">
        <v>9</v>
      </c>
      <c r="B44" s="263" t="s">
        <v>251</v>
      </c>
      <c r="C44" s="211" t="s">
        <v>209</v>
      </c>
      <c r="D44" s="211"/>
      <c r="E44" s="212">
        <v>1</v>
      </c>
      <c r="F44" s="213"/>
      <c r="G44" s="214"/>
      <c r="H44" s="213"/>
      <c r="I44" s="213"/>
      <c r="J44" s="214"/>
      <c r="K44" s="214"/>
      <c r="L44" s="214"/>
    </row>
    <row r="45" spans="1:12" ht="13.5">
      <c r="A45" s="264"/>
      <c r="B45" s="305" t="s">
        <v>153</v>
      </c>
      <c r="C45" s="92" t="s">
        <v>0</v>
      </c>
      <c r="D45" s="213">
        <v>1</v>
      </c>
      <c r="E45" s="213">
        <f>E44*D45</f>
        <v>1</v>
      </c>
      <c r="F45" s="213"/>
      <c r="G45" s="214"/>
      <c r="H45" s="213"/>
      <c r="I45" s="213">
        <f>H45*E45</f>
        <v>0</v>
      </c>
      <c r="J45" s="214"/>
      <c r="K45" s="214"/>
      <c r="L45" s="214">
        <f>K45+I45+G45</f>
        <v>0</v>
      </c>
    </row>
    <row r="46" spans="1:12" ht="27">
      <c r="A46" s="264"/>
      <c r="B46" s="86" t="s">
        <v>380</v>
      </c>
      <c r="C46" s="215" t="s">
        <v>209</v>
      </c>
      <c r="D46" s="215"/>
      <c r="E46" s="213">
        <v>1</v>
      </c>
      <c r="F46" s="213"/>
      <c r="G46" s="214">
        <f>F46*E46</f>
        <v>0</v>
      </c>
      <c r="H46" s="213"/>
      <c r="I46" s="213"/>
      <c r="J46" s="214"/>
      <c r="K46" s="214"/>
      <c r="L46" s="214">
        <f>K46+I46+G46</f>
        <v>0</v>
      </c>
    </row>
    <row r="47" spans="1:12" ht="13.5">
      <c r="A47" s="262">
        <v>8</v>
      </c>
      <c r="B47" s="263" t="s">
        <v>252</v>
      </c>
      <c r="C47" s="211" t="s">
        <v>209</v>
      </c>
      <c r="D47" s="211"/>
      <c r="E47" s="212">
        <v>1</v>
      </c>
      <c r="F47" s="213"/>
      <c r="G47" s="214"/>
      <c r="H47" s="213"/>
      <c r="I47" s="213"/>
      <c r="J47" s="214"/>
      <c r="K47" s="214"/>
      <c r="L47" s="214"/>
    </row>
    <row r="48" spans="1:12" ht="13.5">
      <c r="A48" s="264"/>
      <c r="B48" s="305" t="s">
        <v>153</v>
      </c>
      <c r="C48" s="92" t="s">
        <v>0</v>
      </c>
      <c r="D48" s="213">
        <v>1</v>
      </c>
      <c r="E48" s="213">
        <f>E47*D48</f>
        <v>1</v>
      </c>
      <c r="F48" s="213"/>
      <c r="G48" s="214"/>
      <c r="H48" s="213"/>
      <c r="I48" s="213">
        <f>H48*E48</f>
        <v>0</v>
      </c>
      <c r="J48" s="214"/>
      <c r="K48" s="214"/>
      <c r="L48" s="214">
        <f>K48+I48+G48</f>
        <v>0</v>
      </c>
    </row>
    <row r="49" spans="1:12" ht="27">
      <c r="A49" s="264"/>
      <c r="B49" s="86" t="s">
        <v>381</v>
      </c>
      <c r="C49" s="215" t="s">
        <v>209</v>
      </c>
      <c r="D49" s="215"/>
      <c r="E49" s="213">
        <v>1</v>
      </c>
      <c r="F49" s="213"/>
      <c r="G49" s="214">
        <f>F49*E49</f>
        <v>0</v>
      </c>
      <c r="H49" s="213"/>
      <c r="I49" s="213"/>
      <c r="J49" s="214"/>
      <c r="K49" s="214"/>
      <c r="L49" s="214">
        <f>K49+I49+G49</f>
        <v>0</v>
      </c>
    </row>
    <row r="50" spans="1:12" ht="13.5">
      <c r="A50" s="267"/>
      <c r="B50" s="290" t="s">
        <v>123</v>
      </c>
      <c r="C50" s="190" t="s">
        <v>0</v>
      </c>
      <c r="D50" s="190">
        <v>1.32</v>
      </c>
      <c r="E50" s="213">
        <f>E47*D50</f>
        <v>1.32</v>
      </c>
      <c r="F50" s="213"/>
      <c r="G50" s="214">
        <f>F50*E50</f>
        <v>0</v>
      </c>
      <c r="H50" s="213"/>
      <c r="I50" s="213"/>
      <c r="J50" s="214"/>
      <c r="K50" s="214"/>
      <c r="L50" s="214">
        <f>K50+I50+G50</f>
        <v>0</v>
      </c>
    </row>
    <row r="51" spans="1:12" ht="13.5">
      <c r="A51" s="262">
        <v>9</v>
      </c>
      <c r="B51" s="253" t="s">
        <v>253</v>
      </c>
      <c r="C51" s="103" t="s">
        <v>214</v>
      </c>
      <c r="D51" s="103"/>
      <c r="E51" s="124">
        <v>2</v>
      </c>
      <c r="F51" s="213"/>
      <c r="G51" s="214"/>
      <c r="H51" s="213"/>
      <c r="I51" s="213"/>
      <c r="J51" s="214"/>
      <c r="K51" s="214"/>
      <c r="L51" s="214"/>
    </row>
    <row r="52" spans="1:12" ht="13.5">
      <c r="A52" s="264"/>
      <c r="B52" s="305" t="s">
        <v>153</v>
      </c>
      <c r="C52" s="92" t="s">
        <v>0</v>
      </c>
      <c r="D52" s="84">
        <v>1</v>
      </c>
      <c r="E52" s="84">
        <f>E51*D52</f>
        <v>2</v>
      </c>
      <c r="F52" s="213"/>
      <c r="G52" s="214"/>
      <c r="H52" s="213"/>
      <c r="I52" s="213">
        <f>H52*E52</f>
        <v>0</v>
      </c>
      <c r="J52" s="214"/>
      <c r="K52" s="214"/>
      <c r="L52" s="214">
        <f>K52+I52+G52</f>
        <v>0</v>
      </c>
    </row>
    <row r="53" spans="1:12" ht="13.5">
      <c r="A53" s="264"/>
      <c r="B53" s="86" t="s">
        <v>254</v>
      </c>
      <c r="C53" s="215" t="s">
        <v>143</v>
      </c>
      <c r="D53" s="213">
        <v>1</v>
      </c>
      <c r="E53" s="213">
        <f>E51*D53</f>
        <v>2</v>
      </c>
      <c r="F53" s="213"/>
      <c r="G53" s="214">
        <f>F53*E53</f>
        <v>0</v>
      </c>
      <c r="H53" s="213"/>
      <c r="I53" s="213"/>
      <c r="J53" s="214"/>
      <c r="K53" s="214"/>
      <c r="L53" s="214">
        <f>K53+I53+G53</f>
        <v>0</v>
      </c>
    </row>
    <row r="54" spans="1:12" ht="13.5">
      <c r="A54" s="264"/>
      <c r="B54" s="310" t="s">
        <v>123</v>
      </c>
      <c r="C54" s="221" t="s">
        <v>0</v>
      </c>
      <c r="D54" s="221">
        <v>0.11</v>
      </c>
      <c r="E54" s="260">
        <f>E51*D54</f>
        <v>0.22</v>
      </c>
      <c r="F54" s="260"/>
      <c r="G54" s="268">
        <f>F54*E54</f>
        <v>0</v>
      </c>
      <c r="H54" s="260"/>
      <c r="I54" s="260"/>
      <c r="J54" s="268"/>
      <c r="K54" s="268"/>
      <c r="L54" s="268">
        <f>K54+I54+G54</f>
        <v>0</v>
      </c>
    </row>
    <row r="55" spans="1:12" ht="13.5">
      <c r="A55" s="262">
        <v>10</v>
      </c>
      <c r="B55" s="253" t="s">
        <v>301</v>
      </c>
      <c r="C55" s="103" t="s">
        <v>143</v>
      </c>
      <c r="D55" s="103"/>
      <c r="E55" s="212">
        <v>1</v>
      </c>
      <c r="F55" s="213"/>
      <c r="G55" s="213"/>
      <c r="H55" s="213"/>
      <c r="I55" s="213"/>
      <c r="J55" s="213"/>
      <c r="K55" s="213"/>
      <c r="L55" s="213"/>
    </row>
    <row r="56" spans="1:12" ht="13.5">
      <c r="A56" s="264"/>
      <c r="B56" s="305" t="s">
        <v>153</v>
      </c>
      <c r="C56" s="92" t="s">
        <v>0</v>
      </c>
      <c r="D56" s="190">
        <v>1</v>
      </c>
      <c r="E56" s="84">
        <f>E55*D56</f>
        <v>1</v>
      </c>
      <c r="F56" s="213"/>
      <c r="G56" s="214"/>
      <c r="H56" s="213"/>
      <c r="I56" s="213">
        <f>H56*E56</f>
        <v>0</v>
      </c>
      <c r="J56" s="214"/>
      <c r="K56" s="214"/>
      <c r="L56" s="214">
        <f>K56+I56+G56</f>
        <v>0</v>
      </c>
    </row>
    <row r="57" spans="1:12" ht="27">
      <c r="A57" s="264"/>
      <c r="B57" s="290" t="s">
        <v>302</v>
      </c>
      <c r="C57" s="190" t="s">
        <v>214</v>
      </c>
      <c r="D57" s="190">
        <v>1</v>
      </c>
      <c r="E57" s="213">
        <f>E55*D57</f>
        <v>1</v>
      </c>
      <c r="F57" s="213"/>
      <c r="G57" s="213">
        <f>F57*E57</f>
        <v>0</v>
      </c>
      <c r="H57" s="213"/>
      <c r="I57" s="213"/>
      <c r="J57" s="213"/>
      <c r="K57" s="213"/>
      <c r="L57" s="213">
        <f>G57</f>
        <v>0</v>
      </c>
    </row>
    <row r="58" spans="1:12" ht="15.75">
      <c r="A58" s="431"/>
      <c r="B58" s="440" t="s">
        <v>519</v>
      </c>
      <c r="C58" s="327"/>
      <c r="D58" s="328"/>
      <c r="E58" s="329"/>
      <c r="F58" s="329"/>
      <c r="G58" s="330"/>
      <c r="H58" s="329"/>
      <c r="I58" s="330"/>
      <c r="J58" s="329"/>
      <c r="K58" s="329"/>
      <c r="L58" s="331"/>
    </row>
    <row r="59" spans="1:12" ht="13.5">
      <c r="A59" s="441">
        <v>1</v>
      </c>
      <c r="B59" s="442" t="s">
        <v>525</v>
      </c>
      <c r="C59" s="443" t="s">
        <v>520</v>
      </c>
      <c r="D59" s="443"/>
      <c r="E59" s="444">
        <v>8</v>
      </c>
      <c r="F59" s="444"/>
      <c r="G59" s="323"/>
      <c r="H59" s="444"/>
      <c r="I59" s="323"/>
      <c r="J59" s="444"/>
      <c r="K59" s="444"/>
      <c r="L59" s="323"/>
    </row>
    <row r="60" spans="1:12" ht="13.5">
      <c r="A60" s="339"/>
      <c r="B60" s="294" t="s">
        <v>206</v>
      </c>
      <c r="C60" s="321" t="s">
        <v>0</v>
      </c>
      <c r="D60" s="445">
        <v>1</v>
      </c>
      <c r="E60" s="322">
        <f>E59*D60</f>
        <v>8</v>
      </c>
      <c r="F60" s="322"/>
      <c r="G60" s="323"/>
      <c r="H60" s="322"/>
      <c r="I60" s="323">
        <f>H60*E60</f>
        <v>0</v>
      </c>
      <c r="J60" s="322"/>
      <c r="K60" s="322"/>
      <c r="L60" s="323">
        <f>K60+I60+G60</f>
        <v>0</v>
      </c>
    </row>
    <row r="61" spans="1:12" ht="13.5">
      <c r="A61" s="446"/>
      <c r="B61" s="294" t="s">
        <v>524</v>
      </c>
      <c r="C61" s="445" t="s">
        <v>343</v>
      </c>
      <c r="D61" s="445">
        <v>1</v>
      </c>
      <c r="E61" s="322">
        <f>E59*D61</f>
        <v>8</v>
      </c>
      <c r="F61" s="322"/>
      <c r="G61" s="323">
        <f>F61*E61</f>
        <v>0</v>
      </c>
      <c r="H61" s="322"/>
      <c r="I61" s="323"/>
      <c r="J61" s="322"/>
      <c r="K61" s="322"/>
      <c r="L61" s="323">
        <f>K61+I61+G61</f>
        <v>0</v>
      </c>
    </row>
    <row r="62" spans="1:12" ht="13.5">
      <c r="A62" s="446"/>
      <c r="B62" s="294" t="s">
        <v>521</v>
      </c>
      <c r="C62" s="445" t="s">
        <v>143</v>
      </c>
      <c r="D62" s="445"/>
      <c r="E62" s="322">
        <v>8</v>
      </c>
      <c r="F62" s="322"/>
      <c r="G62" s="323">
        <f>F62*E62</f>
        <v>0</v>
      </c>
      <c r="H62" s="322"/>
      <c r="I62" s="323"/>
      <c r="J62" s="322"/>
      <c r="K62" s="322"/>
      <c r="L62" s="323">
        <f>K62+I62+G62</f>
        <v>0</v>
      </c>
    </row>
    <row r="63" spans="1:12" ht="27">
      <c r="A63" s="348">
        <v>2</v>
      </c>
      <c r="B63" s="448" t="s">
        <v>522</v>
      </c>
      <c r="C63" s="449" t="s">
        <v>214</v>
      </c>
      <c r="D63" s="449"/>
      <c r="E63" s="450">
        <v>1</v>
      </c>
      <c r="F63" s="376"/>
      <c r="G63" s="376"/>
      <c r="H63" s="376"/>
      <c r="I63" s="376"/>
      <c r="J63" s="376"/>
      <c r="K63" s="376"/>
      <c r="L63" s="376"/>
    </row>
    <row r="64" spans="1:12" ht="13.5">
      <c r="A64" s="446"/>
      <c r="B64" s="454" t="s">
        <v>373</v>
      </c>
      <c r="C64" s="451" t="s">
        <v>0</v>
      </c>
      <c r="D64" s="452">
        <v>1</v>
      </c>
      <c r="E64" s="376">
        <f>E63*D64</f>
        <v>1</v>
      </c>
      <c r="F64" s="455"/>
      <c r="G64" s="455"/>
      <c r="H64" s="455"/>
      <c r="I64" s="455">
        <f>H64*E64</f>
        <v>0</v>
      </c>
      <c r="J64" s="455"/>
      <c r="K64" s="455"/>
      <c r="L64" s="455">
        <f>I64+G64+K64</f>
        <v>0</v>
      </c>
    </row>
    <row r="65" spans="1:12" ht="13.5">
      <c r="A65" s="447"/>
      <c r="B65" s="456" t="s">
        <v>523</v>
      </c>
      <c r="C65" s="453" t="s">
        <v>214</v>
      </c>
      <c r="D65" s="453">
        <v>1</v>
      </c>
      <c r="E65" s="376">
        <f>E63*D65</f>
        <v>1</v>
      </c>
      <c r="F65" s="455"/>
      <c r="G65" s="376">
        <f>F65*E65</f>
        <v>0</v>
      </c>
      <c r="H65" s="376"/>
      <c r="I65" s="376"/>
      <c r="J65" s="376"/>
      <c r="K65" s="376"/>
      <c r="L65" s="376">
        <f>G65</f>
        <v>0</v>
      </c>
    </row>
    <row r="66" spans="1:12" ht="39" customHeight="1">
      <c r="A66" s="184"/>
      <c r="B66" s="553" t="s">
        <v>255</v>
      </c>
      <c r="C66" s="553"/>
      <c r="D66" s="553"/>
      <c r="E66" s="553"/>
      <c r="F66" s="80"/>
      <c r="G66" s="80"/>
      <c r="H66" s="81"/>
      <c r="I66" s="80"/>
      <c r="J66" s="80"/>
      <c r="K66" s="80"/>
      <c r="L66" s="82"/>
    </row>
    <row r="67" spans="1:12" ht="27">
      <c r="A67" s="120">
        <v>1</v>
      </c>
      <c r="B67" s="172" t="s">
        <v>382</v>
      </c>
      <c r="C67" s="56" t="s">
        <v>137</v>
      </c>
      <c r="D67" s="114"/>
      <c r="E67" s="57">
        <v>10.4</v>
      </c>
      <c r="F67" s="58"/>
      <c r="G67" s="58"/>
      <c r="H67" s="58"/>
      <c r="I67" s="58"/>
      <c r="J67" s="58"/>
      <c r="K67" s="58"/>
      <c r="L67" s="57"/>
    </row>
    <row r="68" spans="1:12" ht="13.5">
      <c r="A68" s="169"/>
      <c r="B68" s="168" t="s">
        <v>153</v>
      </c>
      <c r="C68" s="114" t="s">
        <v>0</v>
      </c>
      <c r="D68" s="112">
        <v>1</v>
      </c>
      <c r="E68" s="58">
        <f>E67*D68</f>
        <v>10.4</v>
      </c>
      <c r="F68" s="58"/>
      <c r="G68" s="58"/>
      <c r="H68" s="58"/>
      <c r="I68" s="58">
        <f>H68*E68</f>
        <v>0</v>
      </c>
      <c r="J68" s="58"/>
      <c r="K68" s="58"/>
      <c r="L68" s="58">
        <f>I68+G68</f>
        <v>0</v>
      </c>
    </row>
    <row r="69" spans="1:12" ht="13.5">
      <c r="A69" s="309">
        <v>2</v>
      </c>
      <c r="B69" s="242" t="s">
        <v>183</v>
      </c>
      <c r="C69" s="205" t="s">
        <v>137</v>
      </c>
      <c r="D69" s="206"/>
      <c r="E69" s="207">
        <v>4.2</v>
      </c>
      <c r="F69" s="122"/>
      <c r="G69" s="122"/>
      <c r="H69" s="122"/>
      <c r="I69" s="122"/>
      <c r="J69" s="122"/>
      <c r="K69" s="122"/>
      <c r="L69" s="147"/>
    </row>
    <row r="70" spans="1:12" ht="13.5">
      <c r="A70" s="256"/>
      <c r="B70" s="305" t="s">
        <v>153</v>
      </c>
      <c r="C70" s="114" t="s">
        <v>0</v>
      </c>
      <c r="D70" s="72">
        <v>1</v>
      </c>
      <c r="E70" s="84">
        <f>E69*D70</f>
        <v>4.2</v>
      </c>
      <c r="F70" s="84"/>
      <c r="G70" s="84"/>
      <c r="H70" s="84"/>
      <c r="I70" s="84">
        <f>H70*E70</f>
        <v>0</v>
      </c>
      <c r="J70" s="84"/>
      <c r="K70" s="84"/>
      <c r="L70" s="84">
        <f>K70+I70+G70</f>
        <v>0</v>
      </c>
    </row>
    <row r="71" spans="1:12" ht="13.5">
      <c r="A71" s="256"/>
      <c r="B71" s="240" t="s">
        <v>184</v>
      </c>
      <c r="C71" s="83" t="s">
        <v>137</v>
      </c>
      <c r="D71" s="145">
        <v>1.21</v>
      </c>
      <c r="E71" s="122">
        <f>E69*D71</f>
        <v>5.082</v>
      </c>
      <c r="F71" s="122"/>
      <c r="G71" s="91">
        <f>F71*E71</f>
        <v>0</v>
      </c>
      <c r="H71" s="91"/>
      <c r="I71" s="91"/>
      <c r="J71" s="91"/>
      <c r="K71" s="91"/>
      <c r="L71" s="84">
        <f>G71</f>
        <v>0</v>
      </c>
    </row>
    <row r="72" spans="1:12" ht="13.5">
      <c r="A72" s="257">
        <v>3</v>
      </c>
      <c r="B72" s="263" t="s">
        <v>241</v>
      </c>
      <c r="C72" s="211" t="s">
        <v>124</v>
      </c>
      <c r="D72" s="211"/>
      <c r="E72" s="212">
        <v>8</v>
      </c>
      <c r="F72" s="260"/>
      <c r="G72" s="213"/>
      <c r="H72" s="251"/>
      <c r="I72" s="251"/>
      <c r="J72" s="251"/>
      <c r="K72" s="251"/>
      <c r="L72" s="251"/>
    </row>
    <row r="73" spans="1:12" ht="13.5">
      <c r="A73" s="259"/>
      <c r="B73" s="168" t="s">
        <v>153</v>
      </c>
      <c r="C73" s="92" t="s">
        <v>0</v>
      </c>
      <c r="D73" s="190">
        <v>1</v>
      </c>
      <c r="E73" s="213">
        <f>E72*D73</f>
        <v>8</v>
      </c>
      <c r="F73" s="260"/>
      <c r="G73" s="214"/>
      <c r="H73" s="258"/>
      <c r="I73" s="258">
        <f>H73*E73</f>
        <v>0</v>
      </c>
      <c r="J73" s="261"/>
      <c r="K73" s="261"/>
      <c r="L73" s="258">
        <f>K73+I73+G73</f>
        <v>0</v>
      </c>
    </row>
    <row r="74" spans="1:12" ht="13.5">
      <c r="A74" s="259"/>
      <c r="B74" s="86" t="s">
        <v>258</v>
      </c>
      <c r="C74" s="215" t="s">
        <v>124</v>
      </c>
      <c r="D74" s="215">
        <v>0.937</v>
      </c>
      <c r="E74" s="213">
        <f>E72*D74</f>
        <v>7.496</v>
      </c>
      <c r="F74" s="213"/>
      <c r="G74" s="214">
        <f>F74*E74</f>
        <v>0</v>
      </c>
      <c r="H74" s="258"/>
      <c r="I74" s="258"/>
      <c r="J74" s="261"/>
      <c r="K74" s="261"/>
      <c r="L74" s="258">
        <f>K74+I74+G74</f>
        <v>0</v>
      </c>
    </row>
    <row r="75" spans="1:12" ht="27">
      <c r="A75" s="222">
        <v>4</v>
      </c>
      <c r="B75" s="253" t="s">
        <v>259</v>
      </c>
      <c r="C75" s="103" t="s">
        <v>124</v>
      </c>
      <c r="D75" s="103"/>
      <c r="E75" s="124">
        <v>20</v>
      </c>
      <c r="F75" s="213"/>
      <c r="G75" s="214"/>
      <c r="H75" s="213"/>
      <c r="I75" s="213"/>
      <c r="J75" s="214"/>
      <c r="K75" s="214"/>
      <c r="L75" s="213"/>
    </row>
    <row r="76" spans="1:12" ht="13.5">
      <c r="A76" s="259"/>
      <c r="B76" s="168" t="s">
        <v>153</v>
      </c>
      <c r="C76" s="92" t="s">
        <v>0</v>
      </c>
      <c r="D76" s="215">
        <v>1</v>
      </c>
      <c r="E76" s="213">
        <f>E75*D76</f>
        <v>20</v>
      </c>
      <c r="F76" s="213"/>
      <c r="G76" s="214"/>
      <c r="H76" s="213"/>
      <c r="I76" s="213">
        <f>H76*E76</f>
        <v>0</v>
      </c>
      <c r="J76" s="214"/>
      <c r="K76" s="214"/>
      <c r="L76" s="214">
        <f>K76+I76+G76</f>
        <v>0</v>
      </c>
    </row>
    <row r="77" spans="1:12" ht="13.5">
      <c r="A77" s="259"/>
      <c r="B77" s="86" t="s">
        <v>383</v>
      </c>
      <c r="C77" s="215" t="s">
        <v>124</v>
      </c>
      <c r="D77" s="190">
        <v>1</v>
      </c>
      <c r="E77" s="213">
        <f>E75*D77</f>
        <v>20</v>
      </c>
      <c r="F77" s="213"/>
      <c r="G77" s="214">
        <f>F77*E77</f>
        <v>0</v>
      </c>
      <c r="H77" s="213"/>
      <c r="I77" s="213"/>
      <c r="J77" s="214"/>
      <c r="K77" s="214"/>
      <c r="L77" s="214">
        <f>K77+I77+G77</f>
        <v>0</v>
      </c>
    </row>
    <row r="78" spans="1:12" ht="13.5">
      <c r="A78" s="129">
        <v>5</v>
      </c>
      <c r="B78" s="94" t="s">
        <v>260</v>
      </c>
      <c r="C78" s="146" t="s">
        <v>143</v>
      </c>
      <c r="D78" s="137"/>
      <c r="E78" s="124">
        <v>2</v>
      </c>
      <c r="F78" s="91"/>
      <c r="G78" s="91"/>
      <c r="H78" s="91"/>
      <c r="I78" s="91"/>
      <c r="J78" s="91"/>
      <c r="K78" s="91"/>
      <c r="L78" s="91"/>
    </row>
    <row r="79" spans="1:12" ht="13.5">
      <c r="A79" s="256"/>
      <c r="B79" s="305" t="s">
        <v>153</v>
      </c>
      <c r="C79" s="114" t="s">
        <v>0</v>
      </c>
      <c r="D79" s="72">
        <v>1</v>
      </c>
      <c r="E79" s="84">
        <f>E78*D79</f>
        <v>2</v>
      </c>
      <c r="F79" s="84"/>
      <c r="G79" s="84"/>
      <c r="H79" s="84"/>
      <c r="I79" s="84">
        <f>H79*E79</f>
        <v>0</v>
      </c>
      <c r="J79" s="84"/>
      <c r="K79" s="84"/>
      <c r="L79" s="84">
        <f>K79+I79+G79</f>
        <v>0</v>
      </c>
    </row>
    <row r="80" spans="1:12" ht="14.25" customHeight="1">
      <c r="A80" s="256"/>
      <c r="B80" s="305" t="s">
        <v>182</v>
      </c>
      <c r="C80" s="114" t="s">
        <v>0</v>
      </c>
      <c r="D80" s="72" t="s">
        <v>176</v>
      </c>
      <c r="E80" s="84">
        <v>1</v>
      </c>
      <c r="F80" s="84"/>
      <c r="G80" s="84"/>
      <c r="H80" s="84"/>
      <c r="I80" s="84"/>
      <c r="J80" s="84"/>
      <c r="K80" s="84">
        <f>J80*E80</f>
        <v>0</v>
      </c>
      <c r="L80" s="84">
        <f>K80+I80+G80</f>
        <v>0</v>
      </c>
    </row>
    <row r="81" spans="1:12" ht="14.25" customHeight="1">
      <c r="A81" s="256"/>
      <c r="B81" s="224" t="s">
        <v>174</v>
      </c>
      <c r="C81" s="89" t="s">
        <v>143</v>
      </c>
      <c r="D81" s="90">
        <v>1</v>
      </c>
      <c r="E81" s="91">
        <f>E78*D81</f>
        <v>2</v>
      </c>
      <c r="F81" s="91"/>
      <c r="G81" s="91">
        <f>F81*E81</f>
        <v>0</v>
      </c>
      <c r="H81" s="91"/>
      <c r="I81" s="91"/>
      <c r="J81" s="91"/>
      <c r="K81" s="91"/>
      <c r="L81" s="84">
        <f>K81+I81+G81</f>
        <v>0</v>
      </c>
    </row>
    <row r="82" spans="1:12" ht="14.25" customHeight="1">
      <c r="A82" s="256"/>
      <c r="B82" s="224" t="s">
        <v>261</v>
      </c>
      <c r="C82" s="89" t="s">
        <v>143</v>
      </c>
      <c r="D82" s="90">
        <v>1</v>
      </c>
      <c r="E82" s="91">
        <f>E78*D82</f>
        <v>2</v>
      </c>
      <c r="F82" s="91"/>
      <c r="G82" s="91">
        <f>F82*E82</f>
        <v>0</v>
      </c>
      <c r="H82" s="91"/>
      <c r="I82" s="91"/>
      <c r="J82" s="91"/>
      <c r="K82" s="91"/>
      <c r="L82" s="84">
        <f>K82+I82+G82</f>
        <v>0</v>
      </c>
    </row>
    <row r="83" spans="1:12" ht="14.25" customHeight="1">
      <c r="A83" s="256"/>
      <c r="B83" s="240" t="s">
        <v>175</v>
      </c>
      <c r="C83" s="83" t="s">
        <v>143</v>
      </c>
      <c r="D83" s="145">
        <v>1</v>
      </c>
      <c r="E83" s="122">
        <f>E78*D83</f>
        <v>2</v>
      </c>
      <c r="F83" s="122"/>
      <c r="G83" s="91">
        <f>F83*E83</f>
        <v>0</v>
      </c>
      <c r="H83" s="122"/>
      <c r="I83" s="122"/>
      <c r="J83" s="122"/>
      <c r="K83" s="122"/>
      <c r="L83" s="147">
        <f>K83+I83+G83</f>
        <v>0</v>
      </c>
    </row>
    <row r="84" spans="1:12" ht="14.25" customHeight="1">
      <c r="A84" s="262">
        <v>6</v>
      </c>
      <c r="B84" s="279" t="s">
        <v>270</v>
      </c>
      <c r="C84" s="211" t="s">
        <v>137</v>
      </c>
      <c r="D84" s="211"/>
      <c r="E84" s="212">
        <v>6.2</v>
      </c>
      <c r="F84" s="213"/>
      <c r="G84" s="213"/>
      <c r="H84" s="213"/>
      <c r="I84" s="213"/>
      <c r="J84" s="213"/>
      <c r="K84" s="213"/>
      <c r="L84" s="213"/>
    </row>
    <row r="85" spans="1:12" ht="14.25" customHeight="1">
      <c r="A85" s="264"/>
      <c r="B85" s="305" t="s">
        <v>153</v>
      </c>
      <c r="C85" s="92" t="s">
        <v>0</v>
      </c>
      <c r="D85" s="213">
        <v>1</v>
      </c>
      <c r="E85" s="213">
        <f>E84*D85</f>
        <v>6.2</v>
      </c>
      <c r="F85" s="213"/>
      <c r="G85" s="213"/>
      <c r="H85" s="213"/>
      <c r="I85" s="213">
        <f>H85*E85</f>
        <v>0</v>
      </c>
      <c r="J85" s="213"/>
      <c r="K85" s="213"/>
      <c r="L85" s="213">
        <f>I85</f>
        <v>0</v>
      </c>
    </row>
    <row r="86" spans="1:12" ht="29.25" customHeight="1">
      <c r="A86" s="262">
        <v>7</v>
      </c>
      <c r="B86" s="315" t="s">
        <v>518</v>
      </c>
      <c r="C86" s="211" t="s">
        <v>137</v>
      </c>
      <c r="D86" s="212"/>
      <c r="E86" s="212">
        <v>4.2</v>
      </c>
      <c r="F86" s="213"/>
      <c r="G86" s="213"/>
      <c r="H86" s="213"/>
      <c r="I86" s="213"/>
      <c r="J86" s="213"/>
      <c r="K86" s="213"/>
      <c r="L86" s="213"/>
    </row>
    <row r="87" spans="1:12" ht="14.25" customHeight="1">
      <c r="A87" s="264"/>
      <c r="B87" s="305" t="s">
        <v>153</v>
      </c>
      <c r="C87" s="92" t="s">
        <v>0</v>
      </c>
      <c r="D87" s="213">
        <v>1</v>
      </c>
      <c r="E87" s="213">
        <f>E86*D87</f>
        <v>4.2</v>
      </c>
      <c r="F87" s="213"/>
      <c r="G87" s="213"/>
      <c r="H87" s="213"/>
      <c r="I87" s="213">
        <f>H87*E87</f>
        <v>0</v>
      </c>
      <c r="J87" s="213"/>
      <c r="K87" s="213"/>
      <c r="L87" s="213">
        <f>I87</f>
        <v>0</v>
      </c>
    </row>
    <row r="88" spans="1:12" ht="27" customHeight="1">
      <c r="A88" s="267"/>
      <c r="B88" s="305" t="s">
        <v>308</v>
      </c>
      <c r="C88" s="215" t="s">
        <v>130</v>
      </c>
      <c r="D88" s="213">
        <v>1.75</v>
      </c>
      <c r="E88" s="213">
        <f>E86*D88</f>
        <v>7.3500000000000005</v>
      </c>
      <c r="F88" s="213"/>
      <c r="G88" s="213"/>
      <c r="H88" s="213"/>
      <c r="I88" s="213"/>
      <c r="J88" s="213"/>
      <c r="K88" s="213">
        <f>J88*E88</f>
        <v>0</v>
      </c>
      <c r="L88" s="213">
        <f>K88</f>
        <v>0</v>
      </c>
    </row>
    <row r="89" spans="1:12" ht="13.5">
      <c r="A89" s="301"/>
      <c r="B89" s="94" t="s">
        <v>5</v>
      </c>
      <c r="C89" s="89"/>
      <c r="D89" s="90"/>
      <c r="E89" s="91"/>
      <c r="F89" s="91"/>
      <c r="G89" s="95">
        <f>SUM(G13:G88)</f>
        <v>0</v>
      </c>
      <c r="H89" s="91"/>
      <c r="I89" s="91"/>
      <c r="J89" s="91"/>
      <c r="K89" s="91"/>
      <c r="L89" s="95">
        <f>SUM(L13:L88)</f>
        <v>0</v>
      </c>
    </row>
    <row r="90" spans="1:12" ht="13.5">
      <c r="A90" s="96"/>
      <c r="B90" s="97" t="s">
        <v>132</v>
      </c>
      <c r="C90" s="98">
        <v>0.05</v>
      </c>
      <c r="D90" s="60"/>
      <c r="E90" s="61"/>
      <c r="F90" s="62"/>
      <c r="G90" s="62"/>
      <c r="H90" s="62"/>
      <c r="I90" s="62"/>
      <c r="J90" s="62"/>
      <c r="K90" s="62"/>
      <c r="L90" s="58">
        <f>G89*C90</f>
        <v>0</v>
      </c>
    </row>
    <row r="91" spans="1:13" ht="13.5">
      <c r="A91" s="96"/>
      <c r="B91" s="99" t="s">
        <v>5</v>
      </c>
      <c r="C91" s="98"/>
      <c r="D91" s="60"/>
      <c r="E91" s="61"/>
      <c r="F91" s="62"/>
      <c r="G91" s="62"/>
      <c r="H91" s="62"/>
      <c r="I91" s="62"/>
      <c r="J91" s="62"/>
      <c r="K91" s="62"/>
      <c r="L91" s="58">
        <f>L90+L89</f>
        <v>0</v>
      </c>
      <c r="M91" s="109"/>
    </row>
    <row r="92" spans="1:12" ht="13.5">
      <c r="A92" s="64"/>
      <c r="B92" s="100" t="s">
        <v>133</v>
      </c>
      <c r="C92" s="63">
        <v>0.1</v>
      </c>
      <c r="D92" s="60"/>
      <c r="E92" s="61"/>
      <c r="F92" s="62"/>
      <c r="G92" s="62"/>
      <c r="H92" s="62"/>
      <c r="I92" s="62"/>
      <c r="J92" s="62"/>
      <c r="K92" s="62"/>
      <c r="L92" s="58">
        <f>L91*C92</f>
        <v>0</v>
      </c>
    </row>
    <row r="93" spans="1:13" ht="13.5">
      <c r="A93" s="64"/>
      <c r="B93" s="101" t="s">
        <v>122</v>
      </c>
      <c r="C93" s="63"/>
      <c r="D93" s="60"/>
      <c r="E93" s="61"/>
      <c r="F93" s="62"/>
      <c r="G93" s="62"/>
      <c r="H93" s="62"/>
      <c r="I93" s="62"/>
      <c r="J93" s="62"/>
      <c r="K93" s="62"/>
      <c r="L93" s="58">
        <f>L92+L91</f>
        <v>0</v>
      </c>
      <c r="M93" s="109"/>
    </row>
    <row r="94" spans="1:12" ht="13.5">
      <c r="A94" s="102"/>
      <c r="B94" s="97" t="s">
        <v>134</v>
      </c>
      <c r="C94" s="98">
        <v>0.08</v>
      </c>
      <c r="D94" s="103"/>
      <c r="E94" s="104"/>
      <c r="F94" s="97"/>
      <c r="G94" s="95"/>
      <c r="H94" s="95"/>
      <c r="I94" s="95"/>
      <c r="J94" s="105"/>
      <c r="K94" s="105"/>
      <c r="L94" s="91">
        <f>L93*C94</f>
        <v>0</v>
      </c>
    </row>
    <row r="95" spans="2:12" ht="13.5">
      <c r="B95" s="99" t="s">
        <v>5</v>
      </c>
      <c r="C95" s="98"/>
      <c r="D95" s="103"/>
      <c r="E95" s="104"/>
      <c r="F95" s="97"/>
      <c r="G95" s="95"/>
      <c r="H95" s="95"/>
      <c r="I95" s="95"/>
      <c r="J95" s="105"/>
      <c r="K95" s="105"/>
      <c r="L95" s="91">
        <f>L94+L93</f>
        <v>0</v>
      </c>
    </row>
    <row r="96" spans="2:12" ht="13.5">
      <c r="B96" s="97" t="s">
        <v>120</v>
      </c>
      <c r="C96" s="98">
        <v>0.05</v>
      </c>
      <c r="D96" s="103"/>
      <c r="E96" s="104"/>
      <c r="F96" s="97"/>
      <c r="G96" s="95"/>
      <c r="H96" s="95"/>
      <c r="I96" s="95"/>
      <c r="J96" s="105"/>
      <c r="K96" s="105"/>
      <c r="L96" s="91">
        <f>L95*C96</f>
        <v>0</v>
      </c>
    </row>
    <row r="97" spans="2:12" ht="13.5">
      <c r="B97" s="99" t="s">
        <v>5</v>
      </c>
      <c r="C97" s="98"/>
      <c r="D97" s="103"/>
      <c r="E97" s="104"/>
      <c r="F97" s="97"/>
      <c r="G97" s="95"/>
      <c r="H97" s="95"/>
      <c r="I97" s="95"/>
      <c r="J97" s="105"/>
      <c r="K97" s="105"/>
      <c r="L97" s="91">
        <f>L96+L95</f>
        <v>0</v>
      </c>
    </row>
    <row r="98" spans="2:12" ht="13.5">
      <c r="B98" s="97" t="s">
        <v>135</v>
      </c>
      <c r="C98" s="98">
        <v>0.18</v>
      </c>
      <c r="D98" s="103"/>
      <c r="E98" s="104"/>
      <c r="F98" s="97"/>
      <c r="G98" s="95"/>
      <c r="H98" s="95"/>
      <c r="I98" s="95"/>
      <c r="J98" s="105"/>
      <c r="K98" s="105"/>
      <c r="L98" s="91">
        <f>L97*C98</f>
        <v>0</v>
      </c>
    </row>
    <row r="99" spans="2:12" ht="13.5">
      <c r="B99" s="99" t="s">
        <v>152</v>
      </c>
      <c r="C99" s="106"/>
      <c r="D99" s="106"/>
      <c r="E99" s="106"/>
      <c r="F99" s="106"/>
      <c r="G99" s="107"/>
      <c r="H99" s="107"/>
      <c r="I99" s="107"/>
      <c r="J99" s="107"/>
      <c r="K99" s="107"/>
      <c r="L99" s="108">
        <f>L98+L97</f>
        <v>0</v>
      </c>
    </row>
    <row r="100" ht="13.5">
      <c r="L100" s="110"/>
    </row>
    <row r="101" ht="13.5">
      <c r="L101" s="109"/>
    </row>
    <row r="102" ht="13.5">
      <c r="L102" s="109"/>
    </row>
    <row r="107" ht="13.5">
      <c r="L107" s="109"/>
    </row>
  </sheetData>
  <sheetProtection/>
  <mergeCells count="8">
    <mergeCell ref="J9:K9"/>
    <mergeCell ref="L9:L10"/>
    <mergeCell ref="B12:E12"/>
    <mergeCell ref="B66:E66"/>
    <mergeCell ref="A9:A10"/>
    <mergeCell ref="D9:E9"/>
    <mergeCell ref="F9:G9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Windows User</cp:lastModifiedBy>
  <cp:lastPrinted>2019-05-31T06:46:10Z</cp:lastPrinted>
  <dcterms:created xsi:type="dcterms:W3CDTF">2004-05-18T18:44:03Z</dcterms:created>
  <dcterms:modified xsi:type="dcterms:W3CDTF">2022-01-04T08:25:35Z</dcterms:modified>
  <cp:category/>
  <cp:version/>
  <cp:contentType/>
  <cp:contentStatus/>
</cp:coreProperties>
</file>